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4.NGUYEN THI YEN LAN\"/>
    </mc:Choice>
  </mc:AlternateContent>
  <bookViews>
    <workbookView xWindow="0" yWindow="0" windowWidth="20415" windowHeight="7680"/>
  </bookViews>
  <sheets>
    <sheet name="Mầm non" sheetId="1" r:id="rId1"/>
    <sheet name="Tiểu học" sheetId="2" r:id="rId2"/>
    <sheet name="THC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3" l="1"/>
  <c r="C32" i="3"/>
  <c r="C30" i="3"/>
  <c r="C29" i="3"/>
  <c r="C28" i="3"/>
  <c r="C25" i="3"/>
  <c r="C22" i="3"/>
  <c r="C20" i="3"/>
  <c r="C19" i="3"/>
  <c r="C18" i="3"/>
  <c r="C17" i="3"/>
  <c r="C16" i="3"/>
  <c r="N40" i="3"/>
  <c r="N39" i="3"/>
  <c r="N38" i="3"/>
  <c r="N37" i="3"/>
  <c r="D34" i="3"/>
  <c r="A48" i="3" l="1"/>
  <c r="C12" i="3"/>
  <c r="B12" i="3"/>
  <c r="C34" i="3" s="1"/>
  <c r="A34" i="2"/>
  <c r="D26" i="2"/>
  <c r="C24" i="2"/>
  <c r="C23" i="2"/>
  <c r="C20" i="2"/>
  <c r="C22" i="2"/>
  <c r="C19" i="2" l="1"/>
  <c r="C18" i="2"/>
  <c r="M22" i="2"/>
  <c r="M21" i="2"/>
  <c r="M20" i="2"/>
  <c r="M19" i="2"/>
  <c r="M18" i="2"/>
  <c r="C13" i="2"/>
  <c r="B13" i="2"/>
  <c r="C26" i="2" s="1"/>
  <c r="A23" i="1"/>
  <c r="C18" i="1"/>
  <c r="B18" i="1"/>
  <c r="F17" i="1"/>
  <c r="G17" i="1" s="1"/>
  <c r="H17" i="1" s="1"/>
  <c r="E17" i="1"/>
  <c r="F16" i="1"/>
  <c r="G16" i="1" s="1"/>
  <c r="H16" i="1" s="1"/>
  <c r="E16" i="1"/>
  <c r="F15" i="1"/>
  <c r="G15" i="1" s="1"/>
  <c r="H15" i="1" s="1"/>
  <c r="E15" i="1"/>
  <c r="F14" i="1"/>
  <c r="G14" i="1" s="1"/>
  <c r="H14" i="1" s="1"/>
  <c r="E14" i="1"/>
  <c r="F13" i="1"/>
  <c r="G13" i="1" s="1"/>
  <c r="H13" i="1" s="1"/>
  <c r="E13" i="1"/>
  <c r="F12" i="1"/>
  <c r="G12" i="1" s="1"/>
  <c r="H12" i="1" s="1"/>
  <c r="E12" i="1"/>
  <c r="E18" i="1" s="1"/>
  <c r="H18" i="1" l="1"/>
  <c r="F18" i="1"/>
  <c r="G18" i="1"/>
</calcChain>
</file>

<file path=xl/sharedStrings.xml><?xml version="1.0" encoding="utf-8"?>
<sst xmlns="http://schemas.openxmlformats.org/spreadsheetml/2006/main" count="195" uniqueCount="110">
  <si>
    <t>UNND HUYỆN CẦN GIỜ</t>
  </si>
  <si>
    <t>TRƯỜNG ……………….</t>
  </si>
  <si>
    <t>CỘNG HÒA XÃ HỘI CHỦ NGHĨA VIỆT NAM</t>
  </si>
  <si>
    <t>Độc lập - Tự do - Hạnh phúc</t>
  </si>
  <si>
    <t>BÁO CÁO THỐNG KÊ SỐ LỚP, SỐ HỌC SINH, SỐ LƯỢNG NGƯỜI LÀM VIỆC NĂM HỌC 2024 - 2025</t>
  </si>
  <si>
    <t>Phụ lục 1</t>
  </si>
  <si>
    <t>Toàn trường</t>
  </si>
  <si>
    <t>3---&gt;  12 tháng</t>
  </si>
  <si>
    <t>13---&gt; 24 tháng</t>
  </si>
  <si>
    <t>25---&gt; 36 tháng</t>
  </si>
  <si>
    <t xml:space="preserve">3 ---&gt; 4 tuổi </t>
  </si>
  <si>
    <t xml:space="preserve">4---&gt; 5 tuổi </t>
  </si>
  <si>
    <t>5---&gt; 6 tuổi</t>
  </si>
  <si>
    <t>Số HS</t>
  </si>
  <si>
    <t>Số lớp</t>
  </si>
  <si>
    <t>Số tháng - Tuổi</t>
  </si>
  <si>
    <t>Định mức số lớp</t>
  </si>
  <si>
    <t>Số trẻ dư</t>
  </si>
  <si>
    <t>Số GV bố trí từ số trẻ dư</t>
  </si>
  <si>
    <t>Định mức GV</t>
  </si>
  <si>
    <t>Số HS/
lớp
(Theo TT19)</t>
  </si>
  <si>
    <t>Lưu ý: Các trường không nhập số liệu vào những ô đã note vàng vì các ô này đã cài công thức, chỉ nhập số liệu vào những ô trắng</t>
  </si>
  <si>
    <t>II. SỐ LƯỢNG NGƯỜI LÀM VIỆC</t>
  </si>
  <si>
    <t>Tổng cộng</t>
  </si>
  <si>
    <t>Trong đó</t>
  </si>
  <si>
    <t>Viên chức
 quản lý</t>
  </si>
  <si>
    <t>Giáo
viên</t>
  </si>
  <si>
    <t>Kế toán,
Văn thư, Thủ quỹ, Y tế</t>
  </si>
  <si>
    <t>Thiếu nhân sự</t>
  </si>
  <si>
    <t>Thừa nhân sự</t>
  </si>
  <si>
    <t>Kế toán,
Văn thư, Thủ quỹ, 
Y tế</t>
  </si>
  <si>
    <t>Số lượng thừa, thiếu (so với số HS, số lớp năm học 2024 - 2025)</t>
  </si>
  <si>
    <t>I. SỐ LỚP, SỐ HỌC SINH NĂM HỌC 2024 - 2025</t>
  </si>
  <si>
    <t>Ghi chú cụ thể vị trí thừa, thiếu</t>
  </si>
  <si>
    <t>Cần Giờ, ngày       tháng      năm 2024</t>
  </si>
  <si>
    <t>HIỆU TRƯỞNG</t>
  </si>
  <si>
    <t>(Ký tên, đóng dấu và ghi rõ họ tên)</t>
  </si>
  <si>
    <t xml:space="preserve">Số lớp </t>
  </si>
  <si>
    <t>Phụ lục 2</t>
  </si>
  <si>
    <t>Chức danh</t>
  </si>
  <si>
    <t>Định
 mức</t>
  </si>
  <si>
    <t>Hiện
có</t>
  </si>
  <si>
    <t>Bảng tính số lượng GV theo môn học</t>
  </si>
  <si>
    <t>Lớp</t>
  </si>
  <si>
    <t>GDTH</t>
  </si>
  <si>
    <t>GDTC</t>
  </si>
  <si>
    <t>Nghệ
 thuật</t>
  </si>
  <si>
    <t>Ngoại ngữ
 1</t>
  </si>
  <si>
    <t>Tin học và
công nghệ</t>
  </si>
  <si>
    <t>Trải 
nghiệm</t>
  </si>
  <si>
    <t>Tổng</t>
  </si>
  <si>
    <t>GV nhiều môn</t>
  </si>
  <si>
    <t>GD thể chất</t>
  </si>
  <si>
    <t>GV Thể dục</t>
  </si>
  <si>
    <t>Nghệ thuật</t>
  </si>
  <si>
    <t>GV Âm nhạc</t>
  </si>
  <si>
    <t>GV Mỹ thuật</t>
  </si>
  <si>
    <t>GV Tin học</t>
  </si>
  <si>
    <t>Ngoại ngữ 1</t>
  </si>
  <si>
    <t>Trải nghiệm</t>
  </si>
  <si>
    <t>GV phổ cập</t>
  </si>
  <si>
    <t>II. SỐ LƯỢNG GIÁO VIÊN TÍNH THEO SỐ LỚP, SỐ HỌC SINH</t>
  </si>
  <si>
    <t>GV tiếng Anh</t>
  </si>
  <si>
    <t>III. SỐ LƯỢNG NGƯỜI LÀM VIỆC</t>
  </si>
  <si>
    <t>Thư viện, Quản trị công sở</t>
  </si>
  <si>
    <t>Số lượng thừa, thiếu (so với số lớp, số HS 
năm học 2024 - 2025)</t>
  </si>
  <si>
    <t>VD: Thừa 01 GV nhiều môn, 01 GV tiếng Anh</t>
  </si>
  <si>
    <t>Phụ lục 3</t>
  </si>
  <si>
    <t>MÔN</t>
  </si>
  <si>
    <t>Định mức</t>
  </si>
  <si>
    <t>Hiện có</t>
  </si>
  <si>
    <t xml:space="preserve">Văn </t>
  </si>
  <si>
    <t>Văn</t>
  </si>
  <si>
    <t xml:space="preserve">Toán </t>
  </si>
  <si>
    <t>Toán</t>
  </si>
  <si>
    <t>GDCD</t>
  </si>
  <si>
    <t>Lịch sử</t>
  </si>
  <si>
    <t>Địa lý</t>
  </si>
  <si>
    <t>KHTN</t>
  </si>
  <si>
    <t>Vật lý</t>
  </si>
  <si>
    <t>Hóa học</t>
  </si>
  <si>
    <t>Sinh học</t>
  </si>
  <si>
    <t>Công nghệ</t>
  </si>
  <si>
    <t>KTCN</t>
  </si>
  <si>
    <t>KTNN</t>
  </si>
  <si>
    <t>KTNC</t>
  </si>
  <si>
    <t>Tin học</t>
  </si>
  <si>
    <t xml:space="preserve">GDTC </t>
  </si>
  <si>
    <t>Thể dục</t>
  </si>
  <si>
    <t>Âm nhạc</t>
  </si>
  <si>
    <t>Mỹ thuật</t>
  </si>
  <si>
    <t>GD địa phương</t>
  </si>
  <si>
    <t>Bảng tính số lượng giáo viên theo môn học môn (CTGDPT 2018)</t>
  </si>
  <si>
    <t>NN 1</t>
  </si>
  <si>
    <t>LS-ĐL</t>
  </si>
  <si>
    <t>TNHN</t>
  </si>
  <si>
    <t>GDĐP</t>
  </si>
  <si>
    <t>Tổng phụ trách</t>
  </si>
  <si>
    <t>TỔNG PHỤ TRÁCH</t>
  </si>
  <si>
    <t>Lịch sử - 
Địa lý</t>
  </si>
  <si>
    <t>Định
mức</t>
  </si>
  <si>
    <t>Công
nghệ</t>
  </si>
  <si>
    <t>Tin
học</t>
  </si>
  <si>
    <t>Nghệ
thuật</t>
  </si>
  <si>
    <t>Thiết bị - thí nghiệm,Thư viện, Quản trị công sở</t>
  </si>
  <si>
    <t xml:space="preserve">
Thư viện, Quản trị công sở</t>
  </si>
  <si>
    <t>Số lượng thừa, thiếu (so với số lớp, 
số HS năm học 2024 - 2025)</t>
  </si>
  <si>
    <t>VD: Thừa 01 GV Toán, 01 GV Lịch sử</t>
  </si>
  <si>
    <t>Số lượng người làm việc có mặt 
tính đến thời điểm hiện tại</t>
  </si>
  <si>
    <t>Số lượng người làm việc có mặt
tính đến thời điểm hiện tại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</si>
</sst>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i/>
      <sz val="10"/>
      <name val="Times New Roman"/>
      <family val="1"/>
    </font>
    <font>
      <b/>
      <sz val="12"/>
      <color rgb="FFFF0000"/>
      <name val="Times New Roman"/>
      <family val="1"/>
    </font>
    <font>
      <i/>
      <sz val="11"/>
      <color theme="1"/>
      <name val="Times New Roman"/>
      <family val="1"/>
    </font>
    <font>
      <sz val="12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6" fillId="0" borderId="0"/>
  </cellStyleXfs>
  <cellXfs count="1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/>
    <xf numFmtId="0" fontId="9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1" xfId="0" applyFont="1" applyBorder="1"/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13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7" fillId="0" borderId="0" xfId="0" applyFont="1" applyFill="1" applyBorder="1"/>
    <xf numFmtId="1" fontId="7" fillId="0" borderId="1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4" fillId="0" borderId="0" xfId="0" applyFont="1" applyAlignment="1"/>
    <xf numFmtId="1" fontId="7" fillId="0" borderId="1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165" fontId="7" fillId="0" borderId="0" xfId="0" applyNumberFormat="1" applyFont="1" applyBorder="1" applyAlignment="1">
      <alignment vertical="center"/>
    </xf>
    <xf numFmtId="165" fontId="7" fillId="0" borderId="0" xfId="1" applyNumberFormat="1" applyFont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165" fontId="7" fillId="0" borderId="0" xfId="0" applyNumberFormat="1" applyFont="1" applyBorder="1" applyAlignment="1">
      <alignment vertical="center" wrapText="1"/>
    </xf>
    <xf numFmtId="0" fontId="7" fillId="0" borderId="13" xfId="0" applyFont="1" applyBorder="1" applyAlignment="1">
      <alignment vertical="center"/>
    </xf>
    <xf numFmtId="2" fontId="9" fillId="0" borderId="0" xfId="1" applyNumberFormat="1" applyFont="1" applyFill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1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/>
    <xf numFmtId="0" fontId="15" fillId="0" borderId="0" xfId="0" applyFont="1" applyAlignment="1"/>
    <xf numFmtId="2" fontId="7" fillId="2" borderId="11" xfId="0" applyNumberFormat="1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vertical="center" wrapText="1"/>
    </xf>
    <xf numFmtId="165" fontId="7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2" fontId="7" fillId="2" borderId="2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7" xfId="0" applyFont="1" applyBorder="1" applyAlignment="1">
      <alignment vertical="center"/>
    </xf>
  </cellXfs>
  <cellStyles count="2">
    <cellStyle name="Normal" xfId="0" builtinId="0"/>
    <cellStyle name="Normal_B_DIEM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</xdr:row>
      <xdr:rowOff>0</xdr:rowOff>
    </xdr:from>
    <xdr:to>
      <xdr:col>2</xdr:col>
      <xdr:colOff>323850</xdr:colOff>
      <xdr:row>3</xdr:row>
      <xdr:rowOff>0</xdr:rowOff>
    </xdr:to>
    <xdr:cxnSp macro="">
      <xdr:nvCxnSpPr>
        <xdr:cNvPr id="3" name="Straight Connector 2"/>
        <xdr:cNvCxnSpPr/>
      </xdr:nvCxnSpPr>
      <xdr:spPr>
        <a:xfrm>
          <a:off x="1314450" y="647700"/>
          <a:ext cx="676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3</xdr:row>
      <xdr:rowOff>9525</xdr:rowOff>
    </xdr:from>
    <xdr:to>
      <xdr:col>15</xdr:col>
      <xdr:colOff>238125</xdr:colOff>
      <xdr:row>3</xdr:row>
      <xdr:rowOff>9525</xdr:rowOff>
    </xdr:to>
    <xdr:cxnSp macro="">
      <xdr:nvCxnSpPr>
        <xdr:cNvPr id="5" name="Straight Connector 4"/>
        <xdr:cNvCxnSpPr/>
      </xdr:nvCxnSpPr>
      <xdr:spPr>
        <a:xfrm>
          <a:off x="6410325" y="628650"/>
          <a:ext cx="1857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</xdr:row>
      <xdr:rowOff>0</xdr:rowOff>
    </xdr:from>
    <xdr:to>
      <xdr:col>2</xdr:col>
      <xdr:colOff>323850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1238250" y="619125"/>
          <a:ext cx="647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523875</xdr:colOff>
      <xdr:row>3</xdr:row>
      <xdr:rowOff>9525</xdr:rowOff>
    </xdr:from>
    <xdr:to>
      <xdr:col>14</xdr:col>
      <xdr:colOff>161925</xdr:colOff>
      <xdr:row>3</xdr:row>
      <xdr:rowOff>9525</xdr:rowOff>
    </xdr:to>
    <xdr:cxnSp macro="">
      <xdr:nvCxnSpPr>
        <xdr:cNvPr id="4" name="Straight Connector 3"/>
        <xdr:cNvCxnSpPr/>
      </xdr:nvCxnSpPr>
      <xdr:spPr>
        <a:xfrm>
          <a:off x="6410325" y="628650"/>
          <a:ext cx="1838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</xdr:row>
      <xdr:rowOff>0</xdr:rowOff>
    </xdr:from>
    <xdr:to>
      <xdr:col>2</xdr:col>
      <xdr:colOff>323850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1000125" y="619125"/>
          <a:ext cx="809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3</xdr:row>
      <xdr:rowOff>9525</xdr:rowOff>
    </xdr:from>
    <xdr:to>
      <xdr:col>15</xdr:col>
      <xdr:colOff>304800</xdr:colOff>
      <xdr:row>3</xdr:row>
      <xdr:rowOff>9525</xdr:rowOff>
    </xdr:to>
    <xdr:cxnSp macro="">
      <xdr:nvCxnSpPr>
        <xdr:cNvPr id="3" name="Straight Connector 2"/>
        <xdr:cNvCxnSpPr/>
      </xdr:nvCxnSpPr>
      <xdr:spPr>
        <a:xfrm>
          <a:off x="6096000" y="628650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A4" workbookViewId="0">
      <selection activeCell="I20" sqref="I20:Q22"/>
    </sheetView>
  </sheetViews>
  <sheetFormatPr defaultRowHeight="15" x14ac:dyDescent="0.25"/>
  <cols>
    <col min="1" max="1" width="14.5703125" style="1" customWidth="1"/>
    <col min="2" max="2" width="8.85546875" style="1" customWidth="1"/>
    <col min="3" max="3" width="7.85546875" style="1" customWidth="1"/>
    <col min="4" max="5" width="9" style="1" customWidth="1"/>
    <col min="6" max="6" width="10.28515625" style="1" customWidth="1"/>
    <col min="7" max="7" width="8.85546875" style="1" customWidth="1"/>
    <col min="8" max="8" width="11.140625" style="1" customWidth="1"/>
    <col min="9" max="9" width="5.85546875" style="1" customWidth="1"/>
    <col min="10" max="10" width="6.28515625" style="1" customWidth="1"/>
    <col min="11" max="11" width="5.85546875" style="1" customWidth="1"/>
    <col min="12" max="12" width="4.7109375" style="1" customWidth="1"/>
    <col min="13" max="14" width="5.5703125" style="1" customWidth="1"/>
    <col min="15" max="15" width="7" style="1" customWidth="1"/>
    <col min="16" max="16" width="6" style="1" customWidth="1"/>
    <col min="17" max="17" width="13.42578125" style="1" customWidth="1"/>
    <col min="18" max="16384" width="9.140625" style="1"/>
  </cols>
  <sheetData>
    <row r="1" spans="1:17" ht="16.5" customHeight="1" x14ac:dyDescent="0.25">
      <c r="P1" s="92" t="s">
        <v>5</v>
      </c>
      <c r="Q1" s="92"/>
    </row>
    <row r="2" spans="1:17" ht="15.75" x14ac:dyDescent="0.25">
      <c r="A2" s="90" t="s">
        <v>0</v>
      </c>
      <c r="B2" s="90"/>
      <c r="C2" s="90"/>
      <c r="D2" s="90"/>
      <c r="E2" s="90"/>
      <c r="I2" s="107" t="s">
        <v>2</v>
      </c>
      <c r="J2" s="107"/>
      <c r="K2" s="107"/>
      <c r="L2" s="107"/>
      <c r="M2" s="107"/>
      <c r="N2" s="107"/>
      <c r="O2" s="107"/>
      <c r="P2" s="107"/>
      <c r="Q2" s="107"/>
    </row>
    <row r="3" spans="1:17" ht="16.5" x14ac:dyDescent="0.25">
      <c r="A3" s="91" t="s">
        <v>1</v>
      </c>
      <c r="B3" s="91"/>
      <c r="C3" s="91"/>
      <c r="D3" s="91"/>
      <c r="E3" s="91"/>
      <c r="I3" s="108" t="s">
        <v>3</v>
      </c>
      <c r="J3" s="108"/>
      <c r="K3" s="108"/>
      <c r="L3" s="108"/>
      <c r="M3" s="108"/>
      <c r="N3" s="108"/>
      <c r="O3" s="108"/>
      <c r="P3" s="108"/>
      <c r="Q3" s="108"/>
    </row>
    <row r="4" spans="1:17" ht="12.75" customHeight="1" x14ac:dyDescent="0.25">
      <c r="A4" s="3"/>
      <c r="B4" s="3"/>
      <c r="C4" s="3"/>
      <c r="D4" s="3"/>
      <c r="E4" s="3"/>
      <c r="I4" s="4"/>
      <c r="J4" s="4"/>
      <c r="K4" s="4"/>
      <c r="L4" s="4"/>
      <c r="M4" s="4"/>
      <c r="N4" s="4"/>
    </row>
    <row r="5" spans="1:17" ht="20.25" customHeight="1" x14ac:dyDescent="0.25">
      <c r="A5" s="109" t="s">
        <v>4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</row>
    <row r="6" spans="1:17" ht="18" customHeight="1" x14ac:dyDescent="0.25">
      <c r="A6" s="50" t="s">
        <v>32</v>
      </c>
    </row>
    <row r="7" spans="1:17" ht="18" customHeight="1" x14ac:dyDescent="0.25">
      <c r="A7" s="28" t="s">
        <v>21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 x14ac:dyDescent="0.25">
      <c r="A8" s="94" t="s">
        <v>15</v>
      </c>
      <c r="B8" s="96" t="s">
        <v>6</v>
      </c>
      <c r="C8" s="97"/>
      <c r="D8" s="100" t="s">
        <v>20</v>
      </c>
      <c r="E8" s="100" t="s">
        <v>16</v>
      </c>
      <c r="F8" s="100" t="s">
        <v>17</v>
      </c>
      <c r="G8" s="100" t="s">
        <v>18</v>
      </c>
      <c r="H8" s="100" t="s">
        <v>19</v>
      </c>
      <c r="I8" s="17"/>
      <c r="J8" s="16"/>
      <c r="K8" s="16"/>
      <c r="L8" s="18"/>
      <c r="M8" s="18"/>
      <c r="N8" s="18"/>
      <c r="O8" s="18"/>
      <c r="P8" s="18"/>
    </row>
    <row r="9" spans="1:17" ht="13.5" customHeight="1" x14ac:dyDescent="0.25">
      <c r="A9" s="95"/>
      <c r="B9" s="98"/>
      <c r="C9" s="99"/>
      <c r="D9" s="101"/>
      <c r="E9" s="102"/>
      <c r="F9" s="102"/>
      <c r="G9" s="102"/>
      <c r="H9" s="101"/>
      <c r="I9" s="16"/>
      <c r="J9" s="16"/>
      <c r="K9" s="16"/>
      <c r="L9" s="19"/>
      <c r="M9" s="18"/>
      <c r="N9" s="18"/>
      <c r="O9" s="18"/>
      <c r="P9" s="19"/>
    </row>
    <row r="10" spans="1:17" ht="35.25" customHeight="1" x14ac:dyDescent="0.25">
      <c r="A10" s="95"/>
      <c r="B10" s="20" t="s">
        <v>13</v>
      </c>
      <c r="C10" s="22" t="s">
        <v>14</v>
      </c>
      <c r="D10" s="101"/>
      <c r="E10" s="102"/>
      <c r="F10" s="102"/>
      <c r="G10" s="102"/>
      <c r="H10" s="101"/>
      <c r="I10" s="13"/>
      <c r="J10" s="9"/>
      <c r="K10" s="13"/>
      <c r="L10" s="19"/>
      <c r="M10" s="18"/>
      <c r="N10" s="18"/>
      <c r="O10" s="18"/>
      <c r="P10" s="19"/>
    </row>
    <row r="11" spans="1:17" ht="16.5" customHeight="1" x14ac:dyDescent="0.25">
      <c r="A11" s="23">
        <v>1</v>
      </c>
      <c r="B11" s="23">
        <v>2</v>
      </c>
      <c r="C11" s="23">
        <v>3</v>
      </c>
      <c r="D11" s="24">
        <v>4</v>
      </c>
      <c r="E11" s="24">
        <v>5</v>
      </c>
      <c r="F11" s="24">
        <v>6</v>
      </c>
      <c r="G11" s="24">
        <v>7</v>
      </c>
      <c r="H11" s="24">
        <v>8</v>
      </c>
      <c r="I11" s="13"/>
      <c r="J11" s="9"/>
      <c r="K11" s="13"/>
      <c r="L11" s="19"/>
      <c r="M11" s="18"/>
      <c r="N11" s="18"/>
      <c r="O11" s="18"/>
      <c r="P11" s="19"/>
    </row>
    <row r="12" spans="1:17" x14ac:dyDescent="0.25">
      <c r="A12" s="31" t="s">
        <v>7</v>
      </c>
      <c r="B12" s="12"/>
      <c r="C12" s="12"/>
      <c r="D12" s="25">
        <v>15</v>
      </c>
      <c r="E12" s="25">
        <f>INT(B12/D12)</f>
        <v>0</v>
      </c>
      <c r="F12" s="25">
        <f>MOD(B12,D12)</f>
        <v>0</v>
      </c>
      <c r="G12" s="25">
        <f>IF(AND(D12=15,F12&gt;=6),INT(F12/6),IF(AND(D12=20,F12&gt;=8),INT(F12/8),IF(AND(D12=25,F12&gt;=10),INT(F12/10),0)))</f>
        <v>0</v>
      </c>
      <c r="H12" s="25">
        <f>E12*2.5+G12</f>
        <v>0</v>
      </c>
      <c r="I12" s="9"/>
      <c r="J12" s="9"/>
      <c r="K12" s="9"/>
      <c r="L12" s="14"/>
      <c r="M12" s="15"/>
      <c r="N12" s="15"/>
      <c r="O12" s="15"/>
      <c r="P12" s="15"/>
    </row>
    <row r="13" spans="1:17" x14ac:dyDescent="0.25">
      <c r="A13" s="31" t="s">
        <v>8</v>
      </c>
      <c r="B13" s="12"/>
      <c r="C13" s="12"/>
      <c r="D13" s="25">
        <v>20</v>
      </c>
      <c r="E13" s="25">
        <f t="shared" ref="E13:E17" si="0">INT(B13/D13)</f>
        <v>0</v>
      </c>
      <c r="F13" s="25">
        <f t="shared" ref="F13:F17" si="1">MOD(B13,D13)</f>
        <v>0</v>
      </c>
      <c r="G13" s="25">
        <f t="shared" ref="G13:G14" si="2">IF(AND(D13=15,F13&gt;=6),INT(F13/6),IF(AND(D13=20,F13&gt;=8),INT(F13/8),IF(AND(D13=25,F13&gt;=10),INT(F13/10),0)))</f>
        <v>0</v>
      </c>
      <c r="H13" s="25">
        <f t="shared" ref="H13:H14" si="3">E13*2.5+G13</f>
        <v>0</v>
      </c>
      <c r="I13" s="9"/>
      <c r="J13" s="9"/>
      <c r="K13" s="9"/>
      <c r="L13" s="14"/>
      <c r="M13" s="15"/>
      <c r="N13" s="15"/>
      <c r="O13" s="15"/>
      <c r="P13" s="15"/>
    </row>
    <row r="14" spans="1:17" x14ac:dyDescent="0.25">
      <c r="A14" s="31" t="s">
        <v>9</v>
      </c>
      <c r="B14" s="12"/>
      <c r="C14" s="12"/>
      <c r="D14" s="25">
        <v>25</v>
      </c>
      <c r="E14" s="25">
        <f t="shared" si="0"/>
        <v>0</v>
      </c>
      <c r="F14" s="25">
        <f t="shared" si="1"/>
        <v>0</v>
      </c>
      <c r="G14" s="25">
        <f t="shared" si="2"/>
        <v>0</v>
      </c>
      <c r="H14" s="25">
        <f t="shared" si="3"/>
        <v>0</v>
      </c>
      <c r="I14" s="9"/>
      <c r="J14" s="9"/>
      <c r="K14" s="9"/>
      <c r="L14" s="14"/>
      <c r="M14" s="15"/>
      <c r="N14" s="15"/>
      <c r="O14" s="15"/>
      <c r="P14" s="15"/>
    </row>
    <row r="15" spans="1:17" x14ac:dyDescent="0.25">
      <c r="A15" s="31" t="s">
        <v>10</v>
      </c>
      <c r="B15" s="12"/>
      <c r="C15" s="12"/>
      <c r="D15" s="25">
        <v>25</v>
      </c>
      <c r="E15" s="25">
        <f t="shared" si="0"/>
        <v>0</v>
      </c>
      <c r="F15" s="25">
        <f t="shared" si="1"/>
        <v>0</v>
      </c>
      <c r="G15" s="25">
        <f>IF(AND(D15=25,F15&gt;=11),INT(F15/11),IF(AND(D15=30,F15&gt;=14),INT(F15/14),IF(AND(D15=35,F15&gt;=16),INT(F15/16),0)))</f>
        <v>0</v>
      </c>
      <c r="H15" s="25">
        <f>E15*2.2+G15</f>
        <v>0</v>
      </c>
      <c r="I15" s="9"/>
      <c r="J15" s="9"/>
      <c r="K15" s="9"/>
      <c r="L15" s="14"/>
      <c r="M15" s="15"/>
      <c r="N15" s="15"/>
      <c r="O15" s="15"/>
      <c r="P15" s="15"/>
    </row>
    <row r="16" spans="1:17" x14ac:dyDescent="0.25">
      <c r="A16" s="31" t="s">
        <v>11</v>
      </c>
      <c r="B16" s="12"/>
      <c r="C16" s="12"/>
      <c r="D16" s="25">
        <v>30</v>
      </c>
      <c r="E16" s="25">
        <f t="shared" si="0"/>
        <v>0</v>
      </c>
      <c r="F16" s="25">
        <f t="shared" si="1"/>
        <v>0</v>
      </c>
      <c r="G16" s="25">
        <f t="shared" ref="G16:G17" si="4">IF(AND(D16=25,F16&gt;=11),INT(F16/11),IF(AND(D16=30,F16&gt;=14),INT(F16/14),IF(AND(D16=35,F16&gt;=16),INT(F16/16),0)))</f>
        <v>0</v>
      </c>
      <c r="H16" s="25">
        <f t="shared" ref="H16:H17" si="5">E16*2.2+G16</f>
        <v>0</v>
      </c>
      <c r="I16" s="9"/>
      <c r="J16" s="9"/>
      <c r="K16" s="9"/>
      <c r="L16" s="14"/>
      <c r="M16" s="15"/>
      <c r="N16" s="15"/>
      <c r="O16" s="15"/>
      <c r="P16" s="15"/>
    </row>
    <row r="17" spans="1:17" x14ac:dyDescent="0.25">
      <c r="A17" s="31" t="s">
        <v>12</v>
      </c>
      <c r="B17" s="12"/>
      <c r="C17" s="12"/>
      <c r="D17" s="25">
        <v>35</v>
      </c>
      <c r="E17" s="25">
        <f t="shared" si="0"/>
        <v>0</v>
      </c>
      <c r="F17" s="25">
        <f t="shared" si="1"/>
        <v>0</v>
      </c>
      <c r="G17" s="25">
        <f t="shared" si="4"/>
        <v>0</v>
      </c>
      <c r="H17" s="25">
        <f t="shared" si="5"/>
        <v>0</v>
      </c>
      <c r="I17" s="9"/>
      <c r="J17" s="9"/>
      <c r="K17" s="9"/>
      <c r="L17" s="14"/>
      <c r="M17" s="15"/>
      <c r="N17" s="15"/>
      <c r="O17" s="15"/>
      <c r="P17" s="15"/>
    </row>
    <row r="18" spans="1:17" x14ac:dyDescent="0.25">
      <c r="A18" s="7" t="s">
        <v>23</v>
      </c>
      <c r="B18" s="27">
        <f>SUM(B12:B17)</f>
        <v>0</v>
      </c>
      <c r="C18" s="27">
        <f>SUM(C12:C17)</f>
        <v>0</v>
      </c>
      <c r="D18" s="26"/>
      <c r="E18" s="27">
        <f t="shared" ref="E18:H18" si="6">SUM(E12:E17)</f>
        <v>0</v>
      </c>
      <c r="F18" s="27">
        <f t="shared" si="6"/>
        <v>0</v>
      </c>
      <c r="G18" s="27">
        <f t="shared" si="6"/>
        <v>0</v>
      </c>
      <c r="H18" s="27">
        <f t="shared" si="6"/>
        <v>0</v>
      </c>
      <c r="I18" s="10"/>
      <c r="J18" s="10"/>
      <c r="K18" s="10"/>
      <c r="L18" s="10"/>
      <c r="M18" s="15"/>
      <c r="N18" s="15"/>
      <c r="O18" s="15"/>
      <c r="P18" s="15"/>
    </row>
    <row r="19" spans="1:17" ht="21.75" customHeight="1" x14ac:dyDescent="0.25">
      <c r="A19" s="50" t="s">
        <v>22</v>
      </c>
    </row>
    <row r="20" spans="1:17" ht="35.25" customHeight="1" x14ac:dyDescent="0.25">
      <c r="A20" s="115" t="s">
        <v>108</v>
      </c>
      <c r="B20" s="114"/>
      <c r="C20" s="114"/>
      <c r="D20" s="114"/>
      <c r="E20" s="111" t="s">
        <v>31</v>
      </c>
      <c r="F20" s="112"/>
      <c r="G20" s="112"/>
      <c r="H20" s="113"/>
      <c r="I20" s="114" t="s">
        <v>33</v>
      </c>
      <c r="J20" s="114"/>
      <c r="K20" s="114"/>
      <c r="L20" s="114"/>
      <c r="M20" s="114"/>
      <c r="N20" s="114"/>
      <c r="O20" s="114"/>
      <c r="P20" s="114"/>
      <c r="Q20" s="114"/>
    </row>
    <row r="21" spans="1:17" ht="18.75" customHeight="1" x14ac:dyDescent="0.25">
      <c r="A21" s="93" t="s">
        <v>23</v>
      </c>
      <c r="B21" s="93" t="s">
        <v>24</v>
      </c>
      <c r="C21" s="93"/>
      <c r="D21" s="93"/>
      <c r="E21" s="93" t="s">
        <v>28</v>
      </c>
      <c r="F21" s="93"/>
      <c r="G21" s="93" t="s">
        <v>29</v>
      </c>
      <c r="H21" s="93"/>
      <c r="I21" s="114"/>
      <c r="J21" s="114"/>
      <c r="K21" s="114"/>
      <c r="L21" s="114"/>
      <c r="M21" s="114"/>
      <c r="N21" s="114"/>
      <c r="O21" s="114"/>
      <c r="P21" s="114"/>
      <c r="Q21" s="114"/>
    </row>
    <row r="22" spans="1:17" ht="65.25" customHeight="1" x14ac:dyDescent="0.25">
      <c r="A22" s="93"/>
      <c r="B22" s="29" t="s">
        <v>25</v>
      </c>
      <c r="C22" s="29" t="s">
        <v>26</v>
      </c>
      <c r="D22" s="30" t="s">
        <v>27</v>
      </c>
      <c r="E22" s="29" t="s">
        <v>26</v>
      </c>
      <c r="F22" s="29" t="s">
        <v>30</v>
      </c>
      <c r="G22" s="29" t="s">
        <v>26</v>
      </c>
      <c r="H22" s="29" t="s">
        <v>30</v>
      </c>
      <c r="I22" s="114"/>
      <c r="J22" s="114"/>
      <c r="K22" s="114"/>
      <c r="L22" s="114"/>
      <c r="M22" s="114"/>
      <c r="N22" s="114"/>
      <c r="O22" s="114"/>
      <c r="P22" s="114"/>
      <c r="Q22" s="114"/>
    </row>
    <row r="23" spans="1:17" ht="34.5" customHeight="1" x14ac:dyDescent="0.25">
      <c r="A23" s="32">
        <f>SUM(B23:D23)</f>
        <v>0</v>
      </c>
      <c r="B23" s="11"/>
      <c r="C23" s="11"/>
      <c r="D23" s="11"/>
      <c r="E23" s="11"/>
      <c r="F23" s="11"/>
      <c r="G23" s="11"/>
      <c r="H23" s="11"/>
      <c r="I23" s="104"/>
      <c r="J23" s="105"/>
      <c r="K23" s="105"/>
      <c r="L23" s="105"/>
      <c r="M23" s="105"/>
      <c r="N23" s="105"/>
      <c r="O23" s="105"/>
      <c r="P23" s="105"/>
      <c r="Q23" s="106"/>
    </row>
    <row r="24" spans="1:17" ht="11.25" customHeight="1" x14ac:dyDescent="0.25"/>
    <row r="25" spans="1:17" x14ac:dyDescent="0.25">
      <c r="I25" s="110" t="s">
        <v>34</v>
      </c>
      <c r="J25" s="110"/>
      <c r="K25" s="110"/>
      <c r="L25" s="110"/>
      <c r="M25" s="110"/>
      <c r="N25" s="110"/>
      <c r="O25" s="110"/>
      <c r="P25" s="110"/>
      <c r="Q25" s="110"/>
    </row>
    <row r="26" spans="1:17" x14ac:dyDescent="0.25">
      <c r="I26" s="91" t="s">
        <v>35</v>
      </c>
      <c r="J26" s="91"/>
      <c r="K26" s="91"/>
      <c r="L26" s="91"/>
      <c r="M26" s="91"/>
      <c r="N26" s="91"/>
      <c r="O26" s="91"/>
      <c r="P26" s="91"/>
      <c r="Q26" s="91"/>
    </row>
    <row r="27" spans="1:17" x14ac:dyDescent="0.25">
      <c r="I27" s="103" t="s">
        <v>36</v>
      </c>
      <c r="J27" s="103"/>
      <c r="K27" s="103"/>
      <c r="L27" s="103"/>
      <c r="M27" s="103"/>
      <c r="N27" s="103"/>
      <c r="O27" s="103"/>
      <c r="P27" s="103"/>
      <c r="Q27" s="103"/>
    </row>
  </sheetData>
  <mergeCells count="24">
    <mergeCell ref="I27:Q27"/>
    <mergeCell ref="I23:Q23"/>
    <mergeCell ref="I2:Q2"/>
    <mergeCell ref="I3:Q3"/>
    <mergeCell ref="A5:Q5"/>
    <mergeCell ref="I25:Q25"/>
    <mergeCell ref="I26:Q26"/>
    <mergeCell ref="G21:H21"/>
    <mergeCell ref="E21:F21"/>
    <mergeCell ref="E20:H20"/>
    <mergeCell ref="I20:Q22"/>
    <mergeCell ref="F8:F10"/>
    <mergeCell ref="G8:G10"/>
    <mergeCell ref="H8:H10"/>
    <mergeCell ref="B21:D21"/>
    <mergeCell ref="A20:D20"/>
    <mergeCell ref="A2:E2"/>
    <mergeCell ref="A3:E3"/>
    <mergeCell ref="P1:Q1"/>
    <mergeCell ref="A21:A22"/>
    <mergeCell ref="A8:A10"/>
    <mergeCell ref="B8:C9"/>
    <mergeCell ref="D8:D10"/>
    <mergeCell ref="E8:E10"/>
  </mergeCells>
  <pageMargins left="0.33" right="0.33" top="0.37" bottom="0.4" header="0.2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selection activeCell="G26" sqref="G26"/>
    </sheetView>
  </sheetViews>
  <sheetFormatPr defaultRowHeight="15.75" x14ac:dyDescent="0.25"/>
  <cols>
    <col min="1" max="1" width="12.42578125" style="2" customWidth="1"/>
    <col min="2" max="2" width="11.28515625" style="2" customWidth="1"/>
    <col min="3" max="3" width="7.85546875" style="2" customWidth="1"/>
    <col min="4" max="4" width="8.5703125" style="2" customWidth="1"/>
    <col min="5" max="5" width="8.140625" style="2" customWidth="1"/>
    <col min="6" max="6" width="7.140625" style="2" customWidth="1"/>
    <col min="7" max="8" width="8.140625" style="2" customWidth="1"/>
    <col min="9" max="9" width="7.42578125" style="2" customWidth="1"/>
    <col min="10" max="11" width="9.140625" style="2"/>
    <col min="12" max="12" width="7.85546875" style="2" customWidth="1"/>
    <col min="13" max="13" width="6.85546875" style="2" customWidth="1"/>
    <col min="14" max="15" width="9.140625" style="2"/>
    <col min="16" max="16" width="8.7109375" style="2" customWidth="1"/>
    <col min="17" max="16384" width="9.140625" style="2"/>
  </cols>
  <sheetData>
    <row r="1" spans="1:17" ht="16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53" t="s">
        <v>38</v>
      </c>
      <c r="Q1" s="51"/>
    </row>
    <row r="2" spans="1:17" x14ac:dyDescent="0.25">
      <c r="A2" s="90" t="s">
        <v>0</v>
      </c>
      <c r="B2" s="90"/>
      <c r="C2" s="90"/>
      <c r="D2" s="90"/>
      <c r="E2" s="90"/>
      <c r="F2" s="1"/>
      <c r="G2" s="1"/>
      <c r="H2" s="1"/>
      <c r="I2" s="107" t="s">
        <v>2</v>
      </c>
      <c r="J2" s="107"/>
      <c r="K2" s="107"/>
      <c r="L2" s="107"/>
      <c r="M2" s="107"/>
      <c r="N2" s="107"/>
      <c r="O2" s="107"/>
      <c r="P2" s="107"/>
      <c r="Q2" s="107"/>
    </row>
    <row r="3" spans="1:17" ht="16.5" x14ac:dyDescent="0.25">
      <c r="A3" s="91" t="s">
        <v>1</v>
      </c>
      <c r="B3" s="91"/>
      <c r="C3" s="91"/>
      <c r="D3" s="91"/>
      <c r="E3" s="91"/>
      <c r="F3" s="1"/>
      <c r="G3" s="1"/>
      <c r="H3" s="1"/>
      <c r="I3" s="108" t="s">
        <v>3</v>
      </c>
      <c r="J3" s="108"/>
      <c r="K3" s="108"/>
      <c r="L3" s="108"/>
      <c r="M3" s="108"/>
      <c r="N3" s="108"/>
      <c r="O3" s="108"/>
      <c r="P3" s="108"/>
      <c r="Q3" s="108"/>
    </row>
    <row r="4" spans="1:17" ht="13.5" customHeight="1" x14ac:dyDescent="0.25">
      <c r="A4" s="3"/>
      <c r="B4" s="3"/>
      <c r="C4" s="3"/>
      <c r="D4" s="3"/>
      <c r="E4" s="3"/>
      <c r="F4" s="1"/>
      <c r="G4" s="1"/>
      <c r="H4" s="1"/>
      <c r="I4" s="4"/>
      <c r="J4" s="4"/>
      <c r="K4" s="4"/>
      <c r="L4" s="4"/>
      <c r="M4" s="4"/>
      <c r="N4" s="4"/>
      <c r="O4" s="1"/>
      <c r="P4" s="1"/>
      <c r="Q4" s="1"/>
    </row>
    <row r="5" spans="1:17" ht="19.5" customHeight="1" x14ac:dyDescent="0.25">
      <c r="A5" s="109" t="s">
        <v>4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54"/>
    </row>
    <row r="6" spans="1:17" ht="20.25" customHeight="1" x14ac:dyDescent="0.25">
      <c r="A6" s="50" t="s">
        <v>32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8.75" customHeight="1" x14ac:dyDescent="0.25">
      <c r="A7" s="42" t="s">
        <v>43</v>
      </c>
      <c r="B7" s="21" t="s">
        <v>37</v>
      </c>
      <c r="C7" s="21" t="s">
        <v>13</v>
      </c>
    </row>
    <row r="8" spans="1:17" ht="19.5" customHeight="1" x14ac:dyDescent="0.25">
      <c r="A8" s="12">
        <v>1</v>
      </c>
      <c r="B8" s="12"/>
      <c r="C8" s="12"/>
    </row>
    <row r="9" spans="1:17" ht="18" customHeight="1" x14ac:dyDescent="0.25">
      <c r="A9" s="12">
        <v>2</v>
      </c>
      <c r="B9" s="12"/>
      <c r="C9" s="12"/>
      <c r="P9" s="52"/>
    </row>
    <row r="10" spans="1:17" ht="18" customHeight="1" x14ac:dyDescent="0.25">
      <c r="A10" s="12">
        <v>3</v>
      </c>
      <c r="B10" s="12"/>
      <c r="C10" s="12"/>
    </row>
    <row r="11" spans="1:17" ht="16.5" customHeight="1" x14ac:dyDescent="0.25">
      <c r="A11" s="12">
        <v>4</v>
      </c>
      <c r="B11" s="12"/>
      <c r="C11" s="12"/>
    </row>
    <row r="12" spans="1:17" ht="16.5" customHeight="1" x14ac:dyDescent="0.25">
      <c r="A12" s="12">
        <v>5</v>
      </c>
      <c r="B12" s="12"/>
      <c r="C12" s="12"/>
    </row>
    <row r="13" spans="1:17" ht="19.5" customHeight="1" x14ac:dyDescent="0.25">
      <c r="A13" s="21" t="s">
        <v>23</v>
      </c>
      <c r="B13" s="21">
        <f>SUM(B8:B12)</f>
        <v>0</v>
      </c>
      <c r="C13" s="21">
        <f>SUM(C8:C12)</f>
        <v>0</v>
      </c>
    </row>
    <row r="14" spans="1:17" ht="19.5" customHeight="1" x14ac:dyDescent="0.25">
      <c r="A14" s="50" t="s">
        <v>61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7" ht="17.25" customHeight="1" x14ac:dyDescent="0.25">
      <c r="A15" s="67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28"/>
      <c r="P15" s="28"/>
    </row>
    <row r="16" spans="1:17" ht="18.75" customHeight="1" x14ac:dyDescent="0.25">
      <c r="A16" s="128" t="s">
        <v>39</v>
      </c>
      <c r="B16" s="129"/>
      <c r="C16" s="132" t="s">
        <v>40</v>
      </c>
      <c r="D16" s="134" t="s">
        <v>41</v>
      </c>
      <c r="E16" s="47"/>
      <c r="F16" s="121" t="s">
        <v>42</v>
      </c>
      <c r="G16" s="127"/>
      <c r="H16" s="127"/>
      <c r="I16" s="127"/>
      <c r="J16" s="127"/>
      <c r="K16" s="127"/>
      <c r="L16" s="127"/>
      <c r="M16" s="122"/>
    </row>
    <row r="17" spans="1:20" ht="30" customHeight="1" x14ac:dyDescent="0.25">
      <c r="A17" s="130"/>
      <c r="B17" s="131"/>
      <c r="C17" s="133"/>
      <c r="D17" s="134"/>
      <c r="E17" s="47"/>
      <c r="F17" s="8" t="s">
        <v>43</v>
      </c>
      <c r="G17" s="44" t="s">
        <v>44</v>
      </c>
      <c r="H17" s="8" t="s">
        <v>45</v>
      </c>
      <c r="I17" s="33" t="s">
        <v>46</v>
      </c>
      <c r="J17" s="33" t="s">
        <v>47</v>
      </c>
      <c r="K17" s="33" t="s">
        <v>48</v>
      </c>
      <c r="L17" s="33" t="s">
        <v>49</v>
      </c>
      <c r="M17" s="8" t="s">
        <v>50</v>
      </c>
    </row>
    <row r="18" spans="1:20" ht="19.5" customHeight="1" x14ac:dyDescent="0.25">
      <c r="A18" s="34" t="s">
        <v>44</v>
      </c>
      <c r="B18" s="35" t="s">
        <v>51</v>
      </c>
      <c r="C18" s="48">
        <f>$B$8*G18+$B$9*G19+$B$10*G20+$B$11*G21+$B$12*G22</f>
        <v>0</v>
      </c>
      <c r="D18" s="5"/>
      <c r="E18" s="9"/>
      <c r="F18" s="5">
        <v>1</v>
      </c>
      <c r="G18" s="45">
        <v>1.08</v>
      </c>
      <c r="H18" s="5">
        <v>0.12</v>
      </c>
      <c r="I18" s="5">
        <v>0.12</v>
      </c>
      <c r="J18" s="6">
        <v>0</v>
      </c>
      <c r="K18" s="6">
        <v>0</v>
      </c>
      <c r="L18" s="5">
        <v>0.18</v>
      </c>
      <c r="M18" s="5">
        <f>SUM(G18:L18)</f>
        <v>1.5000000000000002</v>
      </c>
    </row>
    <row r="19" spans="1:20" ht="18" customHeight="1" x14ac:dyDescent="0.25">
      <c r="A19" s="34" t="s">
        <v>52</v>
      </c>
      <c r="B19" s="35" t="s">
        <v>53</v>
      </c>
      <c r="C19" s="48">
        <f>$B$8*H18+$B$9*H19+$B$10*H20+$B$11*H21+$B$12*H22</f>
        <v>0</v>
      </c>
      <c r="D19" s="5"/>
      <c r="E19" s="9"/>
      <c r="F19" s="5">
        <v>2</v>
      </c>
      <c r="G19" s="45">
        <v>1.08</v>
      </c>
      <c r="H19" s="5">
        <v>0.12</v>
      </c>
      <c r="I19" s="5">
        <v>0.12</v>
      </c>
      <c r="J19" s="6">
        <v>0</v>
      </c>
      <c r="K19" s="6">
        <v>0</v>
      </c>
      <c r="L19" s="5">
        <v>0.18</v>
      </c>
      <c r="M19" s="5">
        <f t="shared" ref="M19:M22" si="0">SUM(G19:L19)</f>
        <v>1.5000000000000002</v>
      </c>
    </row>
    <row r="20" spans="1:20" ht="17.25" customHeight="1" x14ac:dyDescent="0.25">
      <c r="A20" s="123" t="s">
        <v>54</v>
      </c>
      <c r="B20" s="35" t="s">
        <v>55</v>
      </c>
      <c r="C20" s="125">
        <f>$B$8*I18+$B$9*I19+$B$10*I20+$B$11*I21+$B$12*I22</f>
        <v>0</v>
      </c>
      <c r="D20" s="5"/>
      <c r="E20" s="9"/>
      <c r="F20" s="5">
        <v>3</v>
      </c>
      <c r="G20" s="45">
        <v>0.91</v>
      </c>
      <c r="H20" s="5">
        <v>0.09</v>
      </c>
      <c r="I20" s="5">
        <v>0.09</v>
      </c>
      <c r="J20" s="5">
        <v>0.18</v>
      </c>
      <c r="K20" s="5">
        <v>0.09</v>
      </c>
      <c r="L20" s="5">
        <v>0.14000000000000001</v>
      </c>
      <c r="M20" s="5">
        <f t="shared" si="0"/>
        <v>1.5</v>
      </c>
    </row>
    <row r="21" spans="1:20" ht="17.25" customHeight="1" x14ac:dyDescent="0.25">
      <c r="A21" s="124"/>
      <c r="B21" s="35" t="s">
        <v>56</v>
      </c>
      <c r="C21" s="126"/>
      <c r="D21" s="5"/>
      <c r="E21" s="9"/>
      <c r="F21" s="5">
        <v>4</v>
      </c>
      <c r="G21" s="45">
        <v>0.93</v>
      </c>
      <c r="H21" s="5">
        <v>0.09</v>
      </c>
      <c r="I21" s="5">
        <v>0.09</v>
      </c>
      <c r="J21" s="5">
        <v>0.18</v>
      </c>
      <c r="K21" s="5">
        <v>0.09</v>
      </c>
      <c r="L21" s="5">
        <v>0.13</v>
      </c>
      <c r="M21" s="36">
        <f t="shared" si="0"/>
        <v>1.5100000000000002</v>
      </c>
    </row>
    <row r="22" spans="1:20" ht="26.25" customHeight="1" x14ac:dyDescent="0.25">
      <c r="A22" s="43" t="s">
        <v>48</v>
      </c>
      <c r="B22" s="35" t="s">
        <v>57</v>
      </c>
      <c r="C22" s="48">
        <f>$B$8*K18+$B$9*K19+$B$10*K20+$B$11*K21+$B$12*K22</f>
        <v>0</v>
      </c>
      <c r="D22" s="5"/>
      <c r="E22" s="9"/>
      <c r="F22" s="5">
        <v>5</v>
      </c>
      <c r="G22" s="45">
        <v>0.93</v>
      </c>
      <c r="H22" s="5">
        <v>0.09</v>
      </c>
      <c r="I22" s="5">
        <v>0.09</v>
      </c>
      <c r="J22" s="5">
        <v>0.18</v>
      </c>
      <c r="K22" s="5">
        <v>0.09</v>
      </c>
      <c r="L22" s="5">
        <v>0.13</v>
      </c>
      <c r="M22" s="36">
        <f t="shared" si="0"/>
        <v>1.5100000000000002</v>
      </c>
    </row>
    <row r="23" spans="1:20" ht="21" customHeight="1" x14ac:dyDescent="0.25">
      <c r="A23" s="34" t="s">
        <v>58</v>
      </c>
      <c r="B23" s="35" t="s">
        <v>62</v>
      </c>
      <c r="C23" s="48">
        <f>$B$8*J18+$B$9*J19+$B$10*J20+$B$11*J21+$B$12*J22</f>
        <v>0</v>
      </c>
      <c r="D23" s="5"/>
      <c r="E23" s="9"/>
      <c r="F23" s="9"/>
      <c r="G23" s="17"/>
      <c r="H23" s="37"/>
      <c r="I23" s="37"/>
      <c r="J23" s="37"/>
      <c r="K23" s="37"/>
      <c r="L23" s="37"/>
      <c r="M23" s="37"/>
      <c r="N23" s="37"/>
      <c r="O23" s="37"/>
    </row>
    <row r="24" spans="1:20" ht="18" customHeight="1" x14ac:dyDescent="0.25">
      <c r="A24" s="34" t="s">
        <v>59</v>
      </c>
      <c r="B24" s="38"/>
      <c r="C24" s="48">
        <f>$B$8*L18+$B$9*L19+$B$10*L20+$B$11*L21+$B$12*L22</f>
        <v>0</v>
      </c>
      <c r="D24" s="39"/>
      <c r="E24" s="9"/>
      <c r="F24" s="9"/>
      <c r="G24" s="17"/>
      <c r="H24" s="37"/>
      <c r="I24" s="37"/>
      <c r="J24" s="37"/>
      <c r="K24" s="37"/>
      <c r="L24" s="37"/>
      <c r="M24" s="37"/>
      <c r="N24" s="37"/>
      <c r="O24" s="37"/>
    </row>
    <row r="25" spans="1:20" ht="16.5" customHeight="1" x14ac:dyDescent="0.25">
      <c r="A25" s="40"/>
      <c r="B25" s="35" t="s">
        <v>60</v>
      </c>
      <c r="C25" s="39"/>
      <c r="D25" s="5"/>
      <c r="E25" s="9"/>
      <c r="F25" s="9"/>
      <c r="G25" s="17"/>
      <c r="H25" s="37"/>
      <c r="I25" s="37"/>
      <c r="J25" s="37"/>
      <c r="K25" s="37"/>
      <c r="L25" s="37"/>
      <c r="M25" s="37"/>
      <c r="N25" s="37"/>
      <c r="O25" s="37"/>
    </row>
    <row r="26" spans="1:20" ht="18" customHeight="1" x14ac:dyDescent="0.25">
      <c r="A26" s="121" t="s">
        <v>23</v>
      </c>
      <c r="B26" s="122"/>
      <c r="C26" s="41">
        <f>B13*1.5</f>
        <v>0</v>
      </c>
      <c r="D26" s="41">
        <f>SUM(D18:D25)</f>
        <v>0</v>
      </c>
      <c r="E26" s="10"/>
      <c r="F26" s="10"/>
      <c r="G26" s="46"/>
      <c r="H26" s="37"/>
      <c r="I26" s="37"/>
      <c r="J26" s="37"/>
      <c r="K26" s="37"/>
      <c r="L26" s="37"/>
      <c r="M26" s="37"/>
      <c r="N26" s="37"/>
      <c r="O26" s="37"/>
    </row>
    <row r="27" spans="1:20" ht="18" customHeight="1" x14ac:dyDescent="0.25">
      <c r="A27" s="64" t="s">
        <v>98</v>
      </c>
      <c r="B27" s="37"/>
      <c r="C27" s="37"/>
      <c r="D27" s="57"/>
      <c r="E27" s="10"/>
      <c r="F27" s="10"/>
      <c r="G27" s="46"/>
      <c r="H27" s="37"/>
      <c r="I27" s="37"/>
      <c r="J27" s="37"/>
      <c r="K27" s="37"/>
      <c r="L27" s="37"/>
      <c r="M27" s="37"/>
      <c r="N27" s="37"/>
      <c r="O27" s="37"/>
    </row>
    <row r="28" spans="1:20" ht="18" customHeight="1" x14ac:dyDescent="0.25">
      <c r="A28" s="8" t="s">
        <v>39</v>
      </c>
      <c r="B28" s="8" t="s">
        <v>69</v>
      </c>
      <c r="C28" s="8" t="s">
        <v>70</v>
      </c>
      <c r="D28" s="57"/>
      <c r="E28" s="10"/>
      <c r="F28" s="10"/>
      <c r="G28" s="46"/>
      <c r="H28" s="37"/>
      <c r="I28" s="37"/>
      <c r="J28" s="37"/>
      <c r="K28" s="37"/>
      <c r="L28" s="37"/>
      <c r="M28" s="37"/>
      <c r="N28" s="37"/>
      <c r="O28" s="37"/>
    </row>
    <row r="29" spans="1:20" ht="18" customHeight="1" x14ac:dyDescent="0.25">
      <c r="A29" s="5" t="s">
        <v>97</v>
      </c>
      <c r="B29" s="48">
        <v>1</v>
      </c>
      <c r="C29" s="5"/>
      <c r="D29" s="57"/>
      <c r="E29" s="10"/>
      <c r="F29" s="10"/>
      <c r="G29" s="46"/>
      <c r="H29" s="37"/>
      <c r="I29" s="37"/>
      <c r="J29" s="37"/>
      <c r="K29" s="37"/>
      <c r="L29" s="37"/>
      <c r="M29" s="37"/>
      <c r="N29" s="37"/>
      <c r="O29" s="37"/>
    </row>
    <row r="30" spans="1:20" ht="21.75" customHeight="1" x14ac:dyDescent="0.25">
      <c r="A30" s="50" t="s">
        <v>63</v>
      </c>
      <c r="B30" s="1"/>
      <c r="C30" s="1"/>
      <c r="D30" s="1"/>
      <c r="E30" s="1"/>
    </row>
    <row r="31" spans="1:20" ht="39" customHeight="1" x14ac:dyDescent="0.25">
      <c r="A31" s="115" t="s">
        <v>108</v>
      </c>
      <c r="B31" s="115"/>
      <c r="C31" s="115"/>
      <c r="D31" s="115"/>
      <c r="E31" s="115"/>
      <c r="F31" s="119" t="s">
        <v>65</v>
      </c>
      <c r="G31" s="120"/>
      <c r="H31" s="120"/>
      <c r="I31" s="120"/>
      <c r="J31" s="120"/>
      <c r="K31" s="120"/>
      <c r="L31" s="114" t="s">
        <v>33</v>
      </c>
      <c r="M31" s="114"/>
      <c r="N31" s="114"/>
      <c r="O31" s="114"/>
      <c r="P31" s="114"/>
      <c r="Q31" s="49"/>
      <c r="R31" s="49"/>
      <c r="S31" s="49"/>
      <c r="T31" s="49"/>
    </row>
    <row r="32" spans="1:20" x14ac:dyDescent="0.25">
      <c r="A32" s="93" t="s">
        <v>23</v>
      </c>
      <c r="B32" s="93" t="s">
        <v>24</v>
      </c>
      <c r="C32" s="93"/>
      <c r="D32" s="93"/>
      <c r="E32" s="93"/>
      <c r="F32" s="93" t="s">
        <v>28</v>
      </c>
      <c r="G32" s="93"/>
      <c r="H32" s="93"/>
      <c r="I32" s="93" t="s">
        <v>29</v>
      </c>
      <c r="J32" s="93"/>
      <c r="K32" s="93"/>
      <c r="L32" s="114"/>
      <c r="M32" s="114"/>
      <c r="N32" s="114"/>
      <c r="O32" s="114"/>
      <c r="P32" s="114"/>
      <c r="Q32" s="49"/>
      <c r="R32" s="49"/>
      <c r="S32" s="49"/>
      <c r="T32" s="49"/>
    </row>
    <row r="33" spans="1:20" ht="72" customHeight="1" x14ac:dyDescent="0.25">
      <c r="A33" s="93"/>
      <c r="B33" s="29" t="s">
        <v>25</v>
      </c>
      <c r="C33" s="29" t="s">
        <v>26</v>
      </c>
      <c r="D33" s="29" t="s">
        <v>105</v>
      </c>
      <c r="E33" s="29" t="s">
        <v>27</v>
      </c>
      <c r="F33" s="29" t="s">
        <v>26</v>
      </c>
      <c r="G33" s="29" t="s">
        <v>64</v>
      </c>
      <c r="H33" s="29" t="s">
        <v>30</v>
      </c>
      <c r="I33" s="29" t="s">
        <v>26</v>
      </c>
      <c r="J33" s="29" t="s">
        <v>64</v>
      </c>
      <c r="K33" s="29" t="s">
        <v>30</v>
      </c>
      <c r="L33" s="114"/>
      <c r="M33" s="114"/>
      <c r="N33" s="114"/>
      <c r="O33" s="114"/>
      <c r="P33" s="114"/>
      <c r="Q33" s="49"/>
      <c r="R33" s="49"/>
      <c r="S33" s="49"/>
      <c r="T33" s="49"/>
    </row>
    <row r="34" spans="1:20" ht="26.25" customHeight="1" x14ac:dyDescent="0.25">
      <c r="A34" s="32">
        <f>SUM(B34:E34)</f>
        <v>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116" t="s">
        <v>66</v>
      </c>
      <c r="M34" s="117"/>
      <c r="N34" s="117"/>
      <c r="O34" s="117"/>
      <c r="P34" s="118"/>
    </row>
    <row r="36" spans="1:20" x14ac:dyDescent="0.25">
      <c r="K36" s="110" t="s">
        <v>34</v>
      </c>
      <c r="L36" s="110"/>
      <c r="M36" s="110"/>
      <c r="N36" s="110"/>
      <c r="O36" s="110"/>
      <c r="P36" s="110"/>
      <c r="Q36" s="85"/>
      <c r="R36" s="85"/>
      <c r="S36" s="85"/>
    </row>
    <row r="37" spans="1:20" x14ac:dyDescent="0.25">
      <c r="K37" s="91" t="s">
        <v>35</v>
      </c>
      <c r="L37" s="91"/>
      <c r="M37" s="91"/>
      <c r="N37" s="91"/>
      <c r="O37" s="91"/>
      <c r="P37" s="91"/>
      <c r="Q37" s="86"/>
      <c r="R37" s="86"/>
      <c r="S37" s="86"/>
    </row>
    <row r="38" spans="1:20" x14ac:dyDescent="0.25">
      <c r="K38" s="103" t="s">
        <v>36</v>
      </c>
      <c r="L38" s="103"/>
      <c r="M38" s="103"/>
      <c r="N38" s="103"/>
      <c r="O38" s="103"/>
      <c r="P38" s="103"/>
      <c r="Q38" s="87"/>
      <c r="R38" s="87"/>
      <c r="S38" s="87"/>
    </row>
  </sheetData>
  <mergeCells count="23">
    <mergeCell ref="A2:E2"/>
    <mergeCell ref="I2:Q2"/>
    <mergeCell ref="A3:E3"/>
    <mergeCell ref="I3:Q3"/>
    <mergeCell ref="A20:A21"/>
    <mergeCell ref="C20:C21"/>
    <mergeCell ref="F16:M16"/>
    <mergeCell ref="A16:B17"/>
    <mergeCell ref="C16:C17"/>
    <mergeCell ref="D16:D17"/>
    <mergeCell ref="K36:P36"/>
    <mergeCell ref="K37:P37"/>
    <mergeCell ref="K38:P38"/>
    <mergeCell ref="L34:P34"/>
    <mergeCell ref="A5:P5"/>
    <mergeCell ref="A32:A33"/>
    <mergeCell ref="B32:E32"/>
    <mergeCell ref="A31:E31"/>
    <mergeCell ref="F32:H32"/>
    <mergeCell ref="I32:K32"/>
    <mergeCell ref="F31:K31"/>
    <mergeCell ref="L31:P33"/>
    <mergeCell ref="A26:B26"/>
  </mergeCells>
  <pageMargins left="0.32" right="0.33" top="0.49" bottom="0.31" header="0.2" footer="0.45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opLeftCell="A19" workbookViewId="0">
      <selection activeCell="A25" sqref="A25:A27"/>
    </sheetView>
  </sheetViews>
  <sheetFormatPr defaultRowHeight="15.75" x14ac:dyDescent="0.25"/>
  <cols>
    <col min="1" max="1" width="12.28515625" style="2" customWidth="1"/>
    <col min="2" max="2" width="10.28515625" style="2" customWidth="1"/>
    <col min="3" max="3" width="7.5703125" style="2" customWidth="1"/>
    <col min="4" max="4" width="8" style="2" customWidth="1"/>
    <col min="5" max="5" width="7.28515625" style="2" customWidth="1"/>
    <col min="6" max="6" width="7.140625" style="2" customWidth="1"/>
    <col min="7" max="7" width="7.7109375" style="2" customWidth="1"/>
    <col min="8" max="8" width="6.85546875" style="2" customWidth="1"/>
    <col min="9" max="9" width="6" style="2" customWidth="1"/>
    <col min="10" max="11" width="6.85546875" style="2" customWidth="1"/>
    <col min="12" max="12" width="6.42578125" style="2" customWidth="1"/>
    <col min="13" max="13" width="6" style="2" customWidth="1"/>
    <col min="14" max="14" width="5.5703125" style="2" customWidth="1"/>
    <col min="15" max="15" width="9.140625" style="2"/>
    <col min="16" max="16" width="19.7109375" style="2" customWidth="1"/>
    <col min="17" max="16384" width="9.140625" style="2"/>
  </cols>
  <sheetData>
    <row r="1" spans="1:17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53" t="s">
        <v>67</v>
      </c>
      <c r="Q1" s="51"/>
    </row>
    <row r="2" spans="1:17" x14ac:dyDescent="0.25">
      <c r="A2" s="90" t="s">
        <v>0</v>
      </c>
      <c r="B2" s="90"/>
      <c r="C2" s="90"/>
      <c r="D2" s="90"/>
      <c r="E2" s="90"/>
      <c r="F2" s="1"/>
      <c r="G2" s="1"/>
      <c r="H2" s="1"/>
      <c r="I2" s="107" t="s">
        <v>2</v>
      </c>
      <c r="J2" s="107"/>
      <c r="K2" s="107"/>
      <c r="L2" s="107"/>
      <c r="M2" s="107"/>
      <c r="N2" s="107"/>
      <c r="O2" s="107"/>
      <c r="P2" s="107"/>
      <c r="Q2" s="107"/>
    </row>
    <row r="3" spans="1:17" ht="16.5" x14ac:dyDescent="0.25">
      <c r="A3" s="91" t="s">
        <v>1</v>
      </c>
      <c r="B3" s="91"/>
      <c r="C3" s="91"/>
      <c r="D3" s="91"/>
      <c r="E3" s="91"/>
      <c r="F3" s="1"/>
      <c r="G3" s="1"/>
      <c r="H3" s="1"/>
      <c r="I3" s="108" t="s">
        <v>3</v>
      </c>
      <c r="J3" s="108"/>
      <c r="K3" s="108"/>
      <c r="L3" s="108"/>
      <c r="M3" s="108"/>
      <c r="N3" s="108"/>
      <c r="O3" s="108"/>
      <c r="P3" s="108"/>
      <c r="Q3" s="108"/>
    </row>
    <row r="4" spans="1:17" ht="13.5" customHeight="1" x14ac:dyDescent="0.25">
      <c r="A4" s="3"/>
      <c r="B4" s="3"/>
      <c r="C4" s="3"/>
      <c r="D4" s="3"/>
      <c r="E4" s="3"/>
      <c r="F4" s="1"/>
      <c r="G4" s="1"/>
      <c r="H4" s="1"/>
      <c r="I4" s="4"/>
      <c r="J4" s="4"/>
      <c r="K4" s="4"/>
      <c r="L4" s="4"/>
      <c r="M4" s="4"/>
      <c r="N4" s="4"/>
      <c r="O4" s="1"/>
      <c r="P4" s="1"/>
      <c r="Q4" s="1"/>
    </row>
    <row r="5" spans="1:17" ht="19.5" customHeight="1" x14ac:dyDescent="0.25">
      <c r="A5" s="109" t="s">
        <v>4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54"/>
    </row>
    <row r="6" spans="1:17" ht="18.75" customHeight="1" x14ac:dyDescent="0.25">
      <c r="A6" s="50" t="s">
        <v>32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8.75" customHeight="1" x14ac:dyDescent="0.25">
      <c r="A7" s="42" t="s">
        <v>43</v>
      </c>
      <c r="B7" s="21" t="s">
        <v>37</v>
      </c>
      <c r="C7" s="21" t="s">
        <v>13</v>
      </c>
    </row>
    <row r="8" spans="1:17" ht="15" customHeight="1" x14ac:dyDescent="0.25">
      <c r="A8" s="12">
        <v>6</v>
      </c>
      <c r="B8" s="12"/>
      <c r="C8" s="12"/>
    </row>
    <row r="9" spans="1:17" ht="16.5" customHeight="1" x14ac:dyDescent="0.25">
      <c r="A9" s="12">
        <v>7</v>
      </c>
      <c r="B9" s="12"/>
      <c r="C9" s="12"/>
      <c r="P9" s="52"/>
    </row>
    <row r="10" spans="1:17" ht="17.25" customHeight="1" x14ac:dyDescent="0.25">
      <c r="A10" s="12">
        <v>8</v>
      </c>
      <c r="B10" s="12"/>
      <c r="C10" s="12"/>
    </row>
    <row r="11" spans="1:17" ht="17.25" customHeight="1" x14ac:dyDescent="0.25">
      <c r="A11" s="12">
        <v>9</v>
      </c>
      <c r="B11" s="12"/>
      <c r="C11" s="12"/>
    </row>
    <row r="12" spans="1:17" ht="18" customHeight="1" x14ac:dyDescent="0.25">
      <c r="A12" s="21" t="s">
        <v>23</v>
      </c>
      <c r="B12" s="21">
        <f>SUM(B8:B11)</f>
        <v>0</v>
      </c>
      <c r="C12" s="21">
        <f>SUM(C8:C11)</f>
        <v>0</v>
      </c>
    </row>
    <row r="13" spans="1:17" ht="18.75" customHeight="1" x14ac:dyDescent="0.25">
      <c r="A13" s="50" t="s">
        <v>61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15.75" customHeight="1" x14ac:dyDescent="0.25">
      <c r="A14" s="67" t="s">
        <v>21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28"/>
      <c r="P14" s="28"/>
    </row>
    <row r="15" spans="1:17" ht="28.5" customHeight="1" x14ac:dyDescent="0.25">
      <c r="A15" s="128" t="s">
        <v>68</v>
      </c>
      <c r="B15" s="129"/>
      <c r="C15" s="33" t="s">
        <v>100</v>
      </c>
      <c r="D15" s="8" t="s">
        <v>70</v>
      </c>
      <c r="E15" s="10"/>
      <c r="F15" s="10"/>
      <c r="G15" s="10"/>
      <c r="H15" s="47"/>
      <c r="I15" s="47"/>
      <c r="J15" s="16"/>
      <c r="K15" s="16"/>
      <c r="L15" s="16"/>
      <c r="M15" s="78"/>
      <c r="N15" s="78"/>
      <c r="O15" s="28"/>
      <c r="P15" s="28"/>
    </row>
    <row r="16" spans="1:17" ht="18" customHeight="1" x14ac:dyDescent="0.25">
      <c r="A16" s="34" t="s">
        <v>71</v>
      </c>
      <c r="B16" s="34" t="s">
        <v>72</v>
      </c>
      <c r="C16" s="88">
        <f>$B$8*B37+$B$9*B38+$B$10*B39+$B$11*B40</f>
        <v>0</v>
      </c>
      <c r="D16" s="61"/>
      <c r="E16" s="73"/>
      <c r="F16" s="16"/>
      <c r="G16" s="79"/>
      <c r="H16" s="69"/>
      <c r="I16" s="70"/>
      <c r="J16" s="70"/>
      <c r="K16" s="71"/>
      <c r="L16" s="16"/>
      <c r="M16" s="78"/>
      <c r="N16" s="78"/>
      <c r="O16" s="28"/>
      <c r="P16" s="28"/>
    </row>
    <row r="17" spans="1:16" ht="16.5" customHeight="1" x14ac:dyDescent="0.25">
      <c r="A17" s="34" t="s">
        <v>73</v>
      </c>
      <c r="B17" s="34" t="s">
        <v>74</v>
      </c>
      <c r="C17" s="88">
        <f>$B$8*C37+$B$9*C38+$B$10*C39+$B$11*C40</f>
        <v>0</v>
      </c>
      <c r="D17" s="61"/>
      <c r="E17" s="73"/>
      <c r="F17" s="16"/>
      <c r="G17" s="80"/>
      <c r="H17" s="69"/>
      <c r="I17" s="70"/>
      <c r="J17" s="70"/>
      <c r="K17" s="71"/>
      <c r="L17" s="16"/>
      <c r="M17" s="78"/>
      <c r="N17" s="78"/>
      <c r="O17" s="28"/>
      <c r="P17" s="28"/>
    </row>
    <row r="18" spans="1:16" ht="18" customHeight="1" x14ac:dyDescent="0.25">
      <c r="A18" s="34" t="s">
        <v>58</v>
      </c>
      <c r="B18" s="34" t="s">
        <v>58</v>
      </c>
      <c r="C18" s="88">
        <f>$B$8*D37+$B$9*D38+$B$10*D39+$B$11*D40</f>
        <v>0</v>
      </c>
      <c r="D18" s="61"/>
      <c r="E18" s="69"/>
      <c r="F18" s="16"/>
      <c r="G18" s="69"/>
      <c r="H18" s="69"/>
      <c r="I18" s="70"/>
      <c r="J18" s="70"/>
      <c r="K18" s="71"/>
      <c r="L18" s="16"/>
      <c r="M18" s="78"/>
      <c r="N18" s="78"/>
      <c r="O18" s="28"/>
      <c r="P18" s="28"/>
    </row>
    <row r="19" spans="1:16" ht="18" customHeight="1" x14ac:dyDescent="0.25">
      <c r="A19" s="34" t="s">
        <v>75</v>
      </c>
      <c r="B19" s="34" t="s">
        <v>75</v>
      </c>
      <c r="C19" s="88">
        <f>$B$8*E37+$B$9*E38+$B$10*E39+$B$11*E40</f>
        <v>0</v>
      </c>
      <c r="D19" s="61"/>
      <c r="E19" s="69"/>
      <c r="F19" s="16"/>
      <c r="G19" s="69"/>
      <c r="H19" s="69"/>
      <c r="I19" s="70"/>
      <c r="J19" s="70"/>
      <c r="K19" s="71"/>
      <c r="L19" s="16"/>
      <c r="M19" s="78"/>
      <c r="N19" s="78"/>
      <c r="O19" s="28"/>
      <c r="P19" s="28"/>
    </row>
    <row r="20" spans="1:16" ht="18.75" customHeight="1" x14ac:dyDescent="0.25">
      <c r="A20" s="143" t="s">
        <v>99</v>
      </c>
      <c r="B20" s="34" t="s">
        <v>76</v>
      </c>
      <c r="C20" s="138">
        <f>$B$8*F37+$B$9*F38+$B$10*F39+$B$11*F40</f>
        <v>0</v>
      </c>
      <c r="D20" s="61"/>
      <c r="E20" s="145"/>
      <c r="F20" s="142"/>
      <c r="G20" s="140"/>
      <c r="H20" s="140"/>
      <c r="I20" s="135"/>
      <c r="J20" s="70"/>
      <c r="K20" s="71"/>
      <c r="L20" s="16"/>
      <c r="M20" s="78"/>
      <c r="N20" s="78"/>
      <c r="O20" s="28"/>
      <c r="P20" s="28"/>
    </row>
    <row r="21" spans="1:16" ht="19.5" customHeight="1" x14ac:dyDescent="0.25">
      <c r="A21" s="144"/>
      <c r="B21" s="34" t="s">
        <v>77</v>
      </c>
      <c r="C21" s="139"/>
      <c r="D21" s="61"/>
      <c r="E21" s="145"/>
      <c r="F21" s="142"/>
      <c r="G21" s="140"/>
      <c r="H21" s="140"/>
      <c r="I21" s="136"/>
      <c r="J21" s="70"/>
      <c r="K21" s="71"/>
      <c r="L21" s="16"/>
      <c r="M21" s="78"/>
      <c r="N21" s="78"/>
      <c r="O21" s="28"/>
      <c r="P21" s="28"/>
    </row>
    <row r="22" spans="1:16" ht="16.5" customHeight="1" x14ac:dyDescent="0.25">
      <c r="A22" s="146" t="s">
        <v>78</v>
      </c>
      <c r="B22" s="34" t="s">
        <v>79</v>
      </c>
      <c r="C22" s="138">
        <f>$B$8*G37+$B$9*G38+$B$10*G39+$B$11*G40</f>
        <v>0</v>
      </c>
      <c r="D22" s="61"/>
      <c r="E22" s="140"/>
      <c r="F22" s="142"/>
      <c r="G22" s="140"/>
      <c r="H22" s="140"/>
      <c r="I22" s="135"/>
      <c r="J22" s="70"/>
      <c r="K22" s="71"/>
      <c r="L22" s="16"/>
      <c r="M22" s="78"/>
      <c r="N22" s="78"/>
      <c r="O22" s="28"/>
      <c r="P22" s="28"/>
    </row>
    <row r="23" spans="1:16" ht="18.75" customHeight="1" x14ac:dyDescent="0.25">
      <c r="A23" s="147"/>
      <c r="B23" s="34" t="s">
        <v>80</v>
      </c>
      <c r="C23" s="141"/>
      <c r="D23" s="61"/>
      <c r="E23" s="140"/>
      <c r="F23" s="142"/>
      <c r="G23" s="140"/>
      <c r="H23" s="140"/>
      <c r="I23" s="136"/>
      <c r="J23" s="70"/>
      <c r="K23" s="71"/>
      <c r="L23" s="16"/>
      <c r="M23" s="78"/>
      <c r="N23" s="78"/>
      <c r="O23" s="28"/>
      <c r="P23" s="28"/>
    </row>
    <row r="24" spans="1:16" ht="18.75" customHeight="1" x14ac:dyDescent="0.25">
      <c r="A24" s="144"/>
      <c r="B24" s="34" t="s">
        <v>81</v>
      </c>
      <c r="C24" s="139"/>
      <c r="D24" s="61"/>
      <c r="E24" s="140"/>
      <c r="F24" s="142"/>
      <c r="G24" s="140"/>
      <c r="H24" s="140"/>
      <c r="I24" s="136"/>
      <c r="J24" s="70"/>
      <c r="K24" s="71"/>
      <c r="L24" s="16"/>
      <c r="M24" s="78"/>
      <c r="N24" s="78"/>
      <c r="O24" s="28"/>
      <c r="P24" s="28"/>
    </row>
    <row r="25" spans="1:16" ht="18" customHeight="1" x14ac:dyDescent="0.25">
      <c r="A25" s="137" t="s">
        <v>82</v>
      </c>
      <c r="B25" s="34" t="s">
        <v>83</v>
      </c>
      <c r="C25" s="138">
        <f>$B$8*H37+$B$9*H38+$B$10*H39+$B$11*H40</f>
        <v>0</v>
      </c>
      <c r="D25" s="61"/>
      <c r="E25" s="140"/>
      <c r="F25" s="142"/>
      <c r="G25" s="140"/>
      <c r="H25" s="140"/>
      <c r="I25" s="135"/>
      <c r="J25" s="70"/>
      <c r="K25" s="72"/>
      <c r="L25" s="16"/>
      <c r="M25" s="78"/>
      <c r="N25" s="78"/>
      <c r="O25" s="28"/>
      <c r="P25" s="28"/>
    </row>
    <row r="26" spans="1:16" ht="18.75" customHeight="1" x14ac:dyDescent="0.25">
      <c r="A26" s="137"/>
      <c r="B26" s="34" t="s">
        <v>84</v>
      </c>
      <c r="C26" s="141"/>
      <c r="D26" s="61"/>
      <c r="E26" s="140"/>
      <c r="F26" s="142"/>
      <c r="G26" s="140"/>
      <c r="H26" s="140"/>
      <c r="I26" s="136"/>
      <c r="J26" s="70"/>
      <c r="K26" s="72"/>
      <c r="L26" s="16"/>
      <c r="M26" s="78"/>
      <c r="N26" s="78"/>
      <c r="O26" s="28"/>
      <c r="P26" s="28"/>
    </row>
    <row r="27" spans="1:16" ht="18" customHeight="1" x14ac:dyDescent="0.25">
      <c r="A27" s="137"/>
      <c r="B27" s="34" t="s">
        <v>85</v>
      </c>
      <c r="C27" s="139"/>
      <c r="D27" s="61"/>
      <c r="E27" s="140"/>
      <c r="F27" s="142"/>
      <c r="G27" s="140"/>
      <c r="H27" s="140"/>
      <c r="I27" s="136"/>
      <c r="J27" s="70"/>
      <c r="K27" s="72"/>
      <c r="L27" s="16"/>
      <c r="M27" s="78"/>
      <c r="N27" s="78"/>
      <c r="O27" s="28"/>
      <c r="P27" s="28"/>
    </row>
    <row r="28" spans="1:16" ht="18.75" customHeight="1" x14ac:dyDescent="0.25">
      <c r="A28" s="34" t="s">
        <v>86</v>
      </c>
      <c r="B28" s="34" t="s">
        <v>86</v>
      </c>
      <c r="C28" s="89">
        <f>$B$8*I37+$B$9*I38+$B$10*I39+$B$11*I40</f>
        <v>0</v>
      </c>
      <c r="D28" s="61"/>
      <c r="E28" s="69"/>
      <c r="F28" s="16"/>
      <c r="G28" s="69"/>
      <c r="H28" s="73"/>
      <c r="I28" s="70"/>
      <c r="J28" s="70"/>
      <c r="K28" s="71"/>
      <c r="L28" s="16"/>
      <c r="M28" s="78"/>
      <c r="N28" s="78"/>
      <c r="O28" s="28"/>
      <c r="P28" s="28"/>
    </row>
    <row r="29" spans="1:16" ht="18" customHeight="1" x14ac:dyDescent="0.25">
      <c r="A29" s="34" t="s">
        <v>87</v>
      </c>
      <c r="B29" s="34" t="s">
        <v>88</v>
      </c>
      <c r="C29" s="89">
        <f>$B$8*J37+$B$9*J38+$B$10*J39+$B$11*J40</f>
        <v>0</v>
      </c>
      <c r="D29" s="61"/>
      <c r="E29" s="69"/>
      <c r="F29" s="16"/>
      <c r="G29" s="69"/>
      <c r="H29" s="69"/>
      <c r="I29" s="70"/>
      <c r="J29" s="70"/>
      <c r="K29" s="71"/>
      <c r="L29" s="16"/>
      <c r="M29" s="78"/>
      <c r="N29" s="78"/>
      <c r="O29" s="28"/>
      <c r="P29" s="28"/>
    </row>
    <row r="30" spans="1:16" ht="21" customHeight="1" x14ac:dyDescent="0.25">
      <c r="A30" s="137" t="s">
        <v>54</v>
      </c>
      <c r="B30" s="34" t="s">
        <v>89</v>
      </c>
      <c r="C30" s="138">
        <f>$B$8*K37+$B$9*K38+$B$10*K39+$B$11*K40</f>
        <v>0</v>
      </c>
      <c r="D30" s="68"/>
      <c r="E30" s="140"/>
      <c r="F30" s="16"/>
      <c r="G30" s="140"/>
      <c r="H30" s="140"/>
      <c r="I30" s="136"/>
      <c r="J30" s="70"/>
      <c r="K30" s="71"/>
      <c r="L30" s="16"/>
      <c r="M30" s="78"/>
      <c r="N30" s="78"/>
      <c r="O30" s="28"/>
      <c r="P30" s="28"/>
    </row>
    <row r="31" spans="1:16" ht="21" customHeight="1" x14ac:dyDescent="0.25">
      <c r="A31" s="137"/>
      <c r="B31" s="34" t="s">
        <v>90</v>
      </c>
      <c r="C31" s="139"/>
      <c r="D31" s="68"/>
      <c r="E31" s="140"/>
      <c r="F31" s="16"/>
      <c r="G31" s="140"/>
      <c r="H31" s="140"/>
      <c r="I31" s="136"/>
      <c r="J31" s="70"/>
      <c r="K31" s="71"/>
      <c r="L31" s="16"/>
      <c r="M31" s="78"/>
      <c r="N31" s="78"/>
      <c r="O31" s="28"/>
      <c r="P31" s="28"/>
    </row>
    <row r="32" spans="1:16" ht="18" customHeight="1" x14ac:dyDescent="0.25">
      <c r="A32" s="34" t="s">
        <v>59</v>
      </c>
      <c r="B32" s="75"/>
      <c r="C32" s="89">
        <f>$B$8*L37+$B$9*L38+$B$10*L39+$B$11*L40</f>
        <v>0</v>
      </c>
      <c r="D32" s="62"/>
      <c r="E32" s="69"/>
      <c r="F32" s="73"/>
      <c r="G32" s="69"/>
      <c r="H32" s="69"/>
      <c r="I32" s="74"/>
      <c r="J32" s="70"/>
      <c r="K32" s="71"/>
      <c r="L32" s="16"/>
      <c r="M32" s="78"/>
      <c r="N32" s="78"/>
      <c r="O32" s="28"/>
      <c r="P32" s="28"/>
    </row>
    <row r="33" spans="1:20" ht="17.25" customHeight="1" x14ac:dyDescent="0.25">
      <c r="A33" s="34" t="s">
        <v>91</v>
      </c>
      <c r="B33" s="75"/>
      <c r="C33" s="89">
        <f>$B$8*M37+$B$9*M38+$B$10*M39+$B$11*M40</f>
        <v>0</v>
      </c>
      <c r="D33" s="63"/>
      <c r="E33" s="69"/>
      <c r="F33" s="73"/>
      <c r="G33" s="69"/>
      <c r="H33" s="69"/>
      <c r="I33" s="74"/>
      <c r="J33" s="70"/>
      <c r="K33" s="76"/>
      <c r="L33" s="16"/>
      <c r="M33" s="78"/>
      <c r="N33" s="78"/>
      <c r="O33" s="28"/>
      <c r="P33" s="28"/>
    </row>
    <row r="34" spans="1:20" ht="18.75" customHeight="1" x14ac:dyDescent="0.25">
      <c r="A34" s="148" t="s">
        <v>23</v>
      </c>
      <c r="B34" s="149"/>
      <c r="C34" s="83">
        <f>B12*1.9</f>
        <v>0</v>
      </c>
      <c r="D34" s="84">
        <f>SUM(D16:D31)</f>
        <v>0</v>
      </c>
      <c r="E34" s="81"/>
      <c r="F34" s="81"/>
      <c r="G34" s="82"/>
      <c r="H34" s="78"/>
      <c r="I34" s="77"/>
      <c r="J34" s="78"/>
      <c r="K34" s="78"/>
      <c r="L34" s="78"/>
      <c r="M34" s="78"/>
      <c r="N34" s="78"/>
      <c r="O34" s="28"/>
      <c r="P34" s="28"/>
    </row>
    <row r="35" spans="1:20" ht="19.5" customHeight="1" x14ac:dyDescent="0.25">
      <c r="A35" s="64" t="s">
        <v>92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28"/>
      <c r="P35" s="28"/>
    </row>
    <row r="36" spans="1:20" ht="29.25" customHeight="1" x14ac:dyDescent="0.25">
      <c r="A36" s="8" t="s">
        <v>43</v>
      </c>
      <c r="B36" s="8" t="s">
        <v>71</v>
      </c>
      <c r="C36" s="8" t="s">
        <v>74</v>
      </c>
      <c r="D36" s="8" t="s">
        <v>93</v>
      </c>
      <c r="E36" s="8" t="s">
        <v>75</v>
      </c>
      <c r="F36" s="8" t="s">
        <v>94</v>
      </c>
      <c r="G36" s="8" t="s">
        <v>78</v>
      </c>
      <c r="H36" s="33" t="s">
        <v>101</v>
      </c>
      <c r="I36" s="33" t="s">
        <v>102</v>
      </c>
      <c r="J36" s="8" t="s">
        <v>45</v>
      </c>
      <c r="K36" s="33" t="s">
        <v>103</v>
      </c>
      <c r="L36" s="8" t="s">
        <v>95</v>
      </c>
      <c r="M36" s="8" t="s">
        <v>96</v>
      </c>
      <c r="N36" s="65" t="s">
        <v>50</v>
      </c>
    </row>
    <row r="37" spans="1:20" ht="16.5" customHeight="1" x14ac:dyDescent="0.25">
      <c r="A37" s="5">
        <v>6</v>
      </c>
      <c r="B37" s="5">
        <v>0.26</v>
      </c>
      <c r="C37" s="5">
        <v>0.26</v>
      </c>
      <c r="D37" s="6">
        <v>0.2</v>
      </c>
      <c r="E37" s="5">
        <v>7.0000000000000007E-2</v>
      </c>
      <c r="F37" s="6">
        <v>0.2</v>
      </c>
      <c r="G37" s="5">
        <v>0.26</v>
      </c>
      <c r="H37" s="5">
        <v>7.0000000000000007E-2</v>
      </c>
      <c r="I37" s="5">
        <v>7.0000000000000007E-2</v>
      </c>
      <c r="J37" s="5">
        <v>0.13</v>
      </c>
      <c r="K37" s="5">
        <v>0.13</v>
      </c>
      <c r="L37" s="6">
        <v>0.2</v>
      </c>
      <c r="M37" s="5">
        <v>7.0000000000000007E-2</v>
      </c>
      <c r="N37" s="66">
        <f>SUM(B37:M37)</f>
        <v>1.92</v>
      </c>
    </row>
    <row r="38" spans="1:20" ht="18" customHeight="1" x14ac:dyDescent="0.25">
      <c r="A38" s="5">
        <v>7</v>
      </c>
      <c r="B38" s="5">
        <v>0.26</v>
      </c>
      <c r="C38" s="5">
        <v>0.26</v>
      </c>
      <c r="D38" s="6">
        <v>0.2</v>
      </c>
      <c r="E38" s="5">
        <v>7.0000000000000007E-2</v>
      </c>
      <c r="F38" s="6">
        <v>0.2</v>
      </c>
      <c r="G38" s="5">
        <v>0.26</v>
      </c>
      <c r="H38" s="5">
        <v>7.0000000000000007E-2</v>
      </c>
      <c r="I38" s="5">
        <v>7.0000000000000007E-2</v>
      </c>
      <c r="J38" s="5">
        <v>0.13</v>
      </c>
      <c r="K38" s="5">
        <v>0.13</v>
      </c>
      <c r="L38" s="6">
        <v>0.2</v>
      </c>
      <c r="M38" s="5">
        <v>7.0000000000000007E-2</v>
      </c>
      <c r="N38" s="66">
        <f t="shared" ref="N38:N40" si="0">SUM(B38:M38)</f>
        <v>1.92</v>
      </c>
    </row>
    <row r="39" spans="1:20" ht="18.75" customHeight="1" x14ac:dyDescent="0.25">
      <c r="A39" s="5">
        <v>8</v>
      </c>
      <c r="B39" s="5">
        <v>0.26</v>
      </c>
      <c r="C39" s="5">
        <v>0.26</v>
      </c>
      <c r="D39" s="5">
        <v>0.19</v>
      </c>
      <c r="E39" s="5">
        <v>0.06</v>
      </c>
      <c r="F39" s="5">
        <v>0.19</v>
      </c>
      <c r="G39" s="5">
        <v>0.26</v>
      </c>
      <c r="H39" s="6">
        <v>0.1</v>
      </c>
      <c r="I39" s="5">
        <v>0.06</v>
      </c>
      <c r="J39" s="5">
        <v>0.13</v>
      </c>
      <c r="K39" s="5">
        <v>0.13</v>
      </c>
      <c r="L39" s="5">
        <v>0.19</v>
      </c>
      <c r="M39" s="5">
        <v>0.06</v>
      </c>
      <c r="N39" s="66">
        <f t="shared" si="0"/>
        <v>1.8900000000000001</v>
      </c>
    </row>
    <row r="40" spans="1:20" ht="17.25" customHeight="1" x14ac:dyDescent="0.25">
      <c r="A40" s="5">
        <v>9</v>
      </c>
      <c r="B40" s="5">
        <v>0.26</v>
      </c>
      <c r="C40" s="5">
        <v>0.26</v>
      </c>
      <c r="D40" s="5">
        <v>0.19</v>
      </c>
      <c r="E40" s="5">
        <v>0.06</v>
      </c>
      <c r="F40" s="5">
        <v>0.19</v>
      </c>
      <c r="G40" s="5">
        <v>0.26</v>
      </c>
      <c r="H40" s="6">
        <v>0.1</v>
      </c>
      <c r="I40" s="5">
        <v>0.06</v>
      </c>
      <c r="J40" s="5">
        <v>0.13</v>
      </c>
      <c r="K40" s="5">
        <v>0.13</v>
      </c>
      <c r="L40" s="5">
        <v>0.19</v>
      </c>
      <c r="M40" s="5">
        <v>0.06</v>
      </c>
      <c r="N40" s="66">
        <f t="shared" si="0"/>
        <v>1.8900000000000001</v>
      </c>
    </row>
    <row r="41" spans="1:20" ht="18" customHeight="1" x14ac:dyDescent="0.25">
      <c r="A41" s="64" t="s">
        <v>98</v>
      </c>
      <c r="B41" s="37"/>
      <c r="C41" s="37"/>
      <c r="D41" s="56"/>
      <c r="E41" s="56"/>
      <c r="F41" s="56"/>
      <c r="G41" s="56"/>
      <c r="H41" s="56"/>
      <c r="I41" s="56"/>
      <c r="J41" s="56"/>
      <c r="K41" s="56"/>
      <c r="L41" s="56"/>
      <c r="M41" s="58"/>
    </row>
    <row r="42" spans="1:20" ht="21.75" customHeight="1" x14ac:dyDescent="0.25">
      <c r="A42" s="8" t="s">
        <v>39</v>
      </c>
      <c r="B42" s="8" t="s">
        <v>69</v>
      </c>
      <c r="C42" s="8" t="s">
        <v>70</v>
      </c>
      <c r="D42" s="56"/>
      <c r="E42" s="56"/>
      <c r="F42" s="56"/>
      <c r="G42" s="56"/>
      <c r="H42" s="56"/>
      <c r="I42" s="56"/>
      <c r="J42" s="56"/>
      <c r="K42" s="56"/>
      <c r="L42" s="56"/>
      <c r="M42" s="58"/>
    </row>
    <row r="43" spans="1:20" ht="18.75" customHeight="1" x14ac:dyDescent="0.25">
      <c r="A43" s="5" t="s">
        <v>97</v>
      </c>
      <c r="B43" s="48">
        <v>1</v>
      </c>
      <c r="C43" s="5"/>
      <c r="D43" s="56"/>
      <c r="E43" s="56"/>
      <c r="F43" s="56"/>
      <c r="G43" s="59"/>
      <c r="H43" s="60"/>
      <c r="I43" s="60"/>
      <c r="J43" s="60"/>
      <c r="K43" s="60"/>
      <c r="L43" s="60"/>
      <c r="M43" s="60"/>
      <c r="N43" s="37"/>
      <c r="O43" s="37"/>
    </row>
    <row r="44" spans="1:20" ht="19.5" customHeight="1" x14ac:dyDescent="0.25">
      <c r="A44" s="50" t="s">
        <v>63</v>
      </c>
      <c r="B44" s="1"/>
      <c r="C44" s="1"/>
      <c r="D44" s="1"/>
      <c r="E44" s="1"/>
    </row>
    <row r="45" spans="1:20" ht="32.25" customHeight="1" x14ac:dyDescent="0.25">
      <c r="A45" s="115" t="s">
        <v>109</v>
      </c>
      <c r="B45" s="115"/>
      <c r="C45" s="115"/>
      <c r="D45" s="115"/>
      <c r="E45" s="115"/>
      <c r="F45" s="115" t="s">
        <v>106</v>
      </c>
      <c r="G45" s="114"/>
      <c r="H45" s="114"/>
      <c r="I45" s="114"/>
      <c r="J45" s="114"/>
      <c r="K45" s="114"/>
      <c r="L45" s="114" t="s">
        <v>33</v>
      </c>
      <c r="M45" s="114"/>
      <c r="N45" s="114"/>
      <c r="O45" s="114"/>
      <c r="P45" s="114"/>
      <c r="Q45" s="49"/>
      <c r="R45" s="49"/>
      <c r="S45" s="49"/>
      <c r="T45" s="49"/>
    </row>
    <row r="46" spans="1:20" x14ac:dyDescent="0.25">
      <c r="A46" s="93" t="s">
        <v>23</v>
      </c>
      <c r="B46" s="93" t="s">
        <v>24</v>
      </c>
      <c r="C46" s="93"/>
      <c r="D46" s="93"/>
      <c r="E46" s="93"/>
      <c r="F46" s="93" t="s">
        <v>28</v>
      </c>
      <c r="G46" s="93"/>
      <c r="H46" s="93"/>
      <c r="I46" s="93" t="s">
        <v>29</v>
      </c>
      <c r="J46" s="93"/>
      <c r="K46" s="93"/>
      <c r="L46" s="114"/>
      <c r="M46" s="114"/>
      <c r="N46" s="114"/>
      <c r="O46" s="114"/>
      <c r="P46" s="114"/>
      <c r="Q46" s="49"/>
      <c r="R46" s="49"/>
      <c r="S46" s="49"/>
      <c r="T46" s="49"/>
    </row>
    <row r="47" spans="1:20" ht="109.5" customHeight="1" x14ac:dyDescent="0.25">
      <c r="A47" s="93"/>
      <c r="B47" s="29" t="s">
        <v>25</v>
      </c>
      <c r="C47" s="29" t="s">
        <v>26</v>
      </c>
      <c r="D47" s="29" t="s">
        <v>104</v>
      </c>
      <c r="E47" s="29" t="s">
        <v>30</v>
      </c>
      <c r="F47" s="29" t="s">
        <v>26</v>
      </c>
      <c r="G47" s="29" t="s">
        <v>104</v>
      </c>
      <c r="H47" s="29" t="s">
        <v>30</v>
      </c>
      <c r="I47" s="29" t="s">
        <v>26</v>
      </c>
      <c r="J47" s="29" t="s">
        <v>64</v>
      </c>
      <c r="K47" s="29" t="s">
        <v>30</v>
      </c>
      <c r="L47" s="114"/>
      <c r="M47" s="114"/>
      <c r="N47" s="114"/>
      <c r="O47" s="114"/>
      <c r="P47" s="114"/>
      <c r="Q47" s="49"/>
      <c r="R47" s="49"/>
      <c r="S47" s="49"/>
      <c r="T47" s="49"/>
    </row>
    <row r="48" spans="1:20" ht="26.25" customHeight="1" x14ac:dyDescent="0.25">
      <c r="A48" s="32">
        <f>SUM(B48:E48)</f>
        <v>0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116" t="s">
        <v>107</v>
      </c>
      <c r="M48" s="117"/>
      <c r="N48" s="117"/>
      <c r="O48" s="117"/>
      <c r="P48" s="118"/>
    </row>
    <row r="49" spans="11:16" x14ac:dyDescent="0.25">
      <c r="K49" s="110" t="s">
        <v>34</v>
      </c>
      <c r="L49" s="110"/>
      <c r="M49" s="110"/>
      <c r="N49" s="110"/>
      <c r="O49" s="110"/>
      <c r="P49" s="110"/>
    </row>
    <row r="50" spans="11:16" x14ac:dyDescent="0.25">
      <c r="K50" s="91" t="s">
        <v>35</v>
      </c>
      <c r="L50" s="91"/>
      <c r="M50" s="91"/>
      <c r="N50" s="91"/>
      <c r="O50" s="91"/>
      <c r="P50" s="91"/>
    </row>
    <row r="51" spans="11:16" x14ac:dyDescent="0.25">
      <c r="K51" s="103" t="s">
        <v>36</v>
      </c>
      <c r="L51" s="103"/>
      <c r="M51" s="103"/>
      <c r="N51" s="103"/>
      <c r="O51" s="103"/>
      <c r="P51" s="103"/>
    </row>
  </sheetData>
  <mergeCells count="45">
    <mergeCell ref="A2:E2"/>
    <mergeCell ref="I2:Q2"/>
    <mergeCell ref="A3:E3"/>
    <mergeCell ref="I3:Q3"/>
    <mergeCell ref="A5:P5"/>
    <mergeCell ref="L45:P47"/>
    <mergeCell ref="A46:A47"/>
    <mergeCell ref="B46:E46"/>
    <mergeCell ref="H25:H27"/>
    <mergeCell ref="F46:H46"/>
    <mergeCell ref="I46:K46"/>
    <mergeCell ref="A34:B34"/>
    <mergeCell ref="G20:G21"/>
    <mergeCell ref="H20:H21"/>
    <mergeCell ref="I20:I21"/>
    <mergeCell ref="A22:A24"/>
    <mergeCell ref="A45:E45"/>
    <mergeCell ref="F45:K45"/>
    <mergeCell ref="I22:I24"/>
    <mergeCell ref="C22:C24"/>
    <mergeCell ref="E22:E24"/>
    <mergeCell ref="F22:F24"/>
    <mergeCell ref="G22:G24"/>
    <mergeCell ref="H22:H24"/>
    <mergeCell ref="A15:B15"/>
    <mergeCell ref="A20:A21"/>
    <mergeCell ref="C20:C21"/>
    <mergeCell ref="E20:E21"/>
    <mergeCell ref="F20:F21"/>
    <mergeCell ref="K49:P49"/>
    <mergeCell ref="K50:P50"/>
    <mergeCell ref="K51:P51"/>
    <mergeCell ref="I25:I27"/>
    <mergeCell ref="A30:A31"/>
    <mergeCell ref="C30:C31"/>
    <mergeCell ref="E30:E31"/>
    <mergeCell ref="G30:G31"/>
    <mergeCell ref="H30:H31"/>
    <mergeCell ref="I30:I31"/>
    <mergeCell ref="A25:A27"/>
    <mergeCell ref="C25:C27"/>
    <mergeCell ref="E25:E27"/>
    <mergeCell ref="F25:F27"/>
    <mergeCell ref="G25:G27"/>
    <mergeCell ref="L48:P48"/>
  </mergeCells>
  <pageMargins left="0.32" right="0.33" top="0.4" bottom="0.31" header="0.2" footer="0.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Mầm non</vt:lpstr>
      <vt:lpstr>Tiểu học</vt:lpstr>
      <vt:lpstr>THCS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BINH KHANH</dc:creator>
  <cp:lastModifiedBy>Windows User</cp:lastModifiedBy>
  <cp:lastPrinted>2024-08-07T10:18:30Z</cp:lastPrinted>
  <dcterms:created xsi:type="dcterms:W3CDTF">2024-08-07T03:41:20Z</dcterms:created>
  <dcterms:modified xsi:type="dcterms:W3CDTF">2024-08-08T02:42:21Z</dcterms:modified>
</cp:coreProperties>
</file>